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7905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218" i="1"/>
  <c r="F199"/>
  <c r="F196"/>
  <c r="G233"/>
  <c r="F233"/>
  <c r="F231"/>
  <c r="F230"/>
  <c r="F229"/>
  <c r="F227"/>
  <c r="F225"/>
  <c r="F224"/>
  <c r="F223"/>
  <c r="F221"/>
  <c r="F215"/>
  <c r="F214"/>
  <c r="F213"/>
  <c r="F212"/>
  <c r="F210"/>
  <c r="F208"/>
  <c r="F206"/>
  <c r="F205"/>
  <c r="F203"/>
  <c r="F202"/>
  <c r="F201"/>
  <c r="F187"/>
  <c r="F142"/>
  <c r="F183"/>
  <c r="G196"/>
  <c r="G231"/>
  <c r="G230"/>
  <c r="G229"/>
  <c r="G227"/>
  <c r="G225"/>
  <c r="F222"/>
  <c r="F219"/>
  <c r="G224"/>
  <c r="G223"/>
  <c r="G222"/>
  <c r="G221"/>
  <c r="G216"/>
  <c r="G215"/>
  <c r="G213"/>
  <c r="G212"/>
  <c r="G211"/>
  <c r="F211"/>
  <c r="G210"/>
  <c r="G209"/>
  <c r="F209"/>
  <c r="G208"/>
  <c r="G207"/>
  <c r="F207"/>
  <c r="G206"/>
  <c r="G205"/>
  <c r="G203"/>
  <c r="G202"/>
  <c r="G201"/>
  <c r="G199"/>
  <c r="G198"/>
  <c r="F193"/>
  <c r="F192"/>
  <c r="F191"/>
  <c r="F190"/>
  <c r="F189"/>
  <c r="F188"/>
  <c r="F186"/>
  <c r="F185"/>
  <c r="F184"/>
  <c r="F179"/>
  <c r="F178"/>
  <c r="F177"/>
  <c r="F176"/>
  <c r="F175"/>
  <c r="G172"/>
  <c r="G171"/>
  <c r="G170"/>
  <c r="G169"/>
  <c r="G168"/>
  <c r="G167"/>
  <c r="G166"/>
  <c r="G165"/>
  <c r="G164"/>
  <c r="G163"/>
  <c r="G162"/>
  <c r="G161"/>
  <c r="G160"/>
  <c r="G159"/>
  <c r="G158"/>
  <c r="G156"/>
  <c r="F156"/>
  <c r="G153"/>
  <c r="G151"/>
  <c r="F151"/>
  <c r="G148"/>
  <c r="F148"/>
  <c r="G145"/>
  <c r="F145"/>
  <c r="G142"/>
  <c r="G141"/>
  <c r="G140"/>
  <c r="G139"/>
  <c r="G138"/>
  <c r="G137"/>
  <c r="G136"/>
  <c r="G134"/>
  <c r="G133"/>
  <c r="G132"/>
  <c r="G131"/>
  <c r="F127"/>
  <c r="F129"/>
  <c r="G129"/>
  <c r="G127"/>
  <c r="G125"/>
  <c r="F125"/>
  <c r="G123"/>
  <c r="F123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4"/>
  <c r="F84"/>
  <c r="G83"/>
  <c r="F83"/>
  <c r="G82"/>
  <c r="F82"/>
  <c r="G81"/>
  <c r="F81"/>
  <c r="F80"/>
  <c r="G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4"/>
  <c r="G63"/>
  <c r="G62"/>
  <c r="G61"/>
  <c r="F61"/>
  <c r="G60"/>
  <c r="F60"/>
  <c r="G59"/>
  <c r="F59"/>
  <c r="G58"/>
  <c r="F58"/>
  <c r="G57"/>
  <c r="F57"/>
  <c r="G56"/>
  <c r="F56"/>
  <c r="G55"/>
  <c r="F55"/>
  <c r="G54"/>
  <c r="F54"/>
  <c r="G51"/>
  <c r="F50"/>
  <c r="G50"/>
  <c r="G49"/>
  <c r="F49"/>
  <c r="G48"/>
  <c r="F48"/>
  <c r="G47"/>
  <c r="F47"/>
  <c r="G46"/>
  <c r="F46"/>
  <c r="G45"/>
  <c r="F45"/>
  <c r="G44"/>
  <c r="F44"/>
  <c r="G24"/>
  <c r="G42"/>
  <c r="G41"/>
  <c r="G40"/>
  <c r="G39"/>
  <c r="G38"/>
  <c r="G37"/>
  <c r="G36"/>
  <c r="G35"/>
  <c r="G34"/>
  <c r="G33"/>
  <c r="G32"/>
  <c r="G31"/>
  <c r="G30"/>
  <c r="G29"/>
  <c r="G28"/>
  <c r="G26"/>
  <c r="G27"/>
  <c r="G2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G22"/>
  <c r="G21"/>
  <c r="G20"/>
  <c r="G19"/>
  <c r="G18"/>
  <c r="G17"/>
  <c r="G16"/>
  <c r="G15"/>
  <c r="G14"/>
  <c r="G13"/>
  <c r="G12"/>
  <c r="G11"/>
  <c r="G10"/>
  <c r="G9"/>
  <c r="G8"/>
  <c r="G6"/>
  <c r="G7"/>
  <c r="G5"/>
  <c r="G3"/>
  <c r="F3"/>
  <c r="F5"/>
  <c r="F6"/>
  <c r="F7"/>
  <c r="F8"/>
  <c r="F9"/>
  <c r="F10"/>
  <c r="F11"/>
  <c r="F12"/>
  <c r="F13"/>
  <c r="F14"/>
  <c r="F15"/>
  <c r="F16"/>
  <c r="F17"/>
  <c r="F18"/>
  <c r="F19"/>
  <c r="F20"/>
  <c r="G204"/>
</calcChain>
</file>

<file path=xl/sharedStrings.xml><?xml version="1.0" encoding="utf-8"?>
<sst xmlns="http://schemas.openxmlformats.org/spreadsheetml/2006/main" count="662" uniqueCount="253">
  <si>
    <t>CÓDIGO</t>
  </si>
  <si>
    <t>ACTIVIDADES</t>
  </si>
  <si>
    <t>Norma de Rendimiento</t>
  </si>
  <si>
    <t>Fuerzas de trabajo</t>
  </si>
  <si>
    <t>Colocación de ladrillos de 0.10 alicatado en paredes de mas de 3 m2</t>
  </si>
  <si>
    <t>Muretes de ladrillo de 0,15 en( citara) en paredes de mas de 3 M2</t>
  </si>
  <si>
    <t>Construcción de vertedero de 0,50 X 0,50 X 0,30 de alto y registros</t>
  </si>
  <si>
    <t>Construcc de muro de ladrillos corriente en citara una cara vista</t>
  </si>
  <si>
    <t>Coloc de bloques de 0.10 X 0.20X 0,40 en área mayor de 3 M2</t>
  </si>
  <si>
    <t>Coloc de murete de bloques de 0.10X0,20X 0.40 en área hasta 3 M2</t>
  </si>
  <si>
    <t>Coloc de block de 0.15 x 0,20X ,40 en área mayor de 3 m2</t>
  </si>
  <si>
    <t>Coloc de Block de 0,15 a una cara vista en paredes cualquier área</t>
  </si>
  <si>
    <t>Coloc de Block de 020 en área mayor de 3 m2</t>
  </si>
  <si>
    <t>Coloc de block de 0,20 a una cara vista cualquier área</t>
  </si>
  <si>
    <t>Coloc de block de   0,20    macizados en pared</t>
  </si>
  <si>
    <t xml:space="preserve">Coloc de celosía de block de hormigón tipo muela  </t>
  </si>
  <si>
    <t>Coloc de bloques de 0,15X0.20X0,40 hasta 3 M2</t>
  </si>
  <si>
    <t>Coloc de bloques de 0,20X0,20X0,40 hasta 3M2</t>
  </si>
  <si>
    <t>Coloc de bloques de 0,10 X 0,20 x0,50 mas de 3 m2</t>
  </si>
  <si>
    <t>Coloc de bloques de 0,15 X 20 X0,50 mas de 3 M2</t>
  </si>
  <si>
    <t>Coloc de bloques de 020 X 0,20 x0,50 mas de 3 M2</t>
  </si>
  <si>
    <t>Ranura do para tubería en paredes de ladrillos</t>
  </si>
  <si>
    <t>1 Ayudante</t>
  </si>
  <si>
    <r>
      <t xml:space="preserve">Ranura pared de bloques de 2 </t>
    </r>
    <r>
      <rPr>
        <i/>
        <sz val="12"/>
        <color theme="1"/>
        <rFont val="Times New Roman"/>
        <family val="1"/>
      </rPr>
      <t>½</t>
    </r>
    <r>
      <rPr>
        <i/>
        <sz val="12"/>
        <color theme="1"/>
        <rFont val="Acclaim"/>
      </rPr>
      <t xml:space="preserve"> hasta 4 para tubería eléctrica y sanitaria manual</t>
    </r>
  </si>
  <si>
    <t xml:space="preserve">Coloc de marco de ventana de meno de 1.00m con muro levantado.  </t>
  </si>
  <si>
    <t>Coloc de marcos de ventana hasta 1,20 x 2.00 ( sin muro levantado)</t>
  </si>
  <si>
    <t>Colocación de marcos de ventana desde 1,00 hasta 3,60 M2 ( con muro levantado )</t>
  </si>
  <si>
    <t>Coloc de marcos prefabricado calzado, aplomado y nivelado</t>
  </si>
  <si>
    <t xml:space="preserve"> Coloc de marcos de ventanas desde 1,20 x 2.00m hasta 1.20 x 3.00 aplomado y nivelado ( sin Muro )</t>
  </si>
  <si>
    <t>Colocación de marco de puertas hasta 2.64 M2 con muro aplomado. Nivelado y calzado</t>
  </si>
  <si>
    <t>Coloc de marcos de puertas sin pared levantada de 0,50 x 2,10 m hasta 1,10 x 2.10 m, calzada en pata.s</t>
  </si>
  <si>
    <t>Salpicado de arena y cemento en superficie(muro y zapata de hormigón.</t>
  </si>
  <si>
    <t>Salpicado de arena en techos y arquitraves</t>
  </si>
  <si>
    <t>Perforar y hacer pase a elementos prefabricado para su instalaciones sanitarias y eléctrica, operación manual</t>
  </si>
  <si>
    <t>Coloc de marcos de ventana para carpintería no normalizada</t>
  </si>
  <si>
    <t>Coloc de marcos de puertas para carpintería no normalizada</t>
  </si>
  <si>
    <t>Coloc de ventana Miami hasta 1.00 M2</t>
  </si>
  <si>
    <t>Resane en pared hasta 3 m de altura</t>
  </si>
  <si>
    <t>Resana en alero para recibir fino</t>
  </si>
  <si>
    <t>Resano exterior en pared circular</t>
  </si>
  <si>
    <t>Resano en pared de 3 a 6 m de altura</t>
  </si>
  <si>
    <t>Resano en techo para recibir fino</t>
  </si>
  <si>
    <t>Resano interior en pared circular</t>
  </si>
  <si>
    <t>Resano interior en boveda</t>
  </si>
  <si>
    <t>Repello Interior a frota Fina</t>
  </si>
  <si>
    <t>Repello fino en alero terminado</t>
  </si>
  <si>
    <t>Repello interior a frota fina en pared circular</t>
  </si>
  <si>
    <t>Repello exterior a frota fina en pared circular</t>
  </si>
  <si>
    <t>Fino sobre resano interior en pared circular</t>
  </si>
  <si>
    <t>Fino sobre Resano exterior en pared circular</t>
  </si>
  <si>
    <t>Repello fino de 3 a 6 m de altura</t>
  </si>
  <si>
    <t>Repello Interior a Frota Fina</t>
  </si>
  <si>
    <t>Fino en Alquitrabe y Columna</t>
  </si>
  <si>
    <t>Repello fino en techo terminado</t>
  </si>
  <si>
    <t>Repello fino de  6  a 9 M de altura</t>
  </si>
  <si>
    <t>Enlucido con masilla y cemento blanco o gris</t>
  </si>
  <si>
    <t>Remate y relleno entre ventana y panel con mortero de arena y cemento</t>
  </si>
  <si>
    <t>Remate de Rodapies</t>
  </si>
  <si>
    <t>Preparar manualmente mortero,Cemento y Arena cernida con % de cal</t>
  </si>
  <si>
    <t>Preparar manualmente mortero de cemento arena cernida y recebo.</t>
  </si>
  <si>
    <t>1 Ayud</t>
  </si>
  <si>
    <t>Preparar mortero manual de cemento blanco y polvo de piedras o mármol.</t>
  </si>
  <si>
    <t>Resane en pared de 6 a 9 M de altura</t>
  </si>
  <si>
    <t>Resane en pared de 9 a 12 m de altura</t>
  </si>
  <si>
    <t>Resana en pared de mas de 12 m de altura</t>
  </si>
  <si>
    <t>Resana en pared de hasta 3 m de altura en locales hasta 2 m2</t>
  </si>
  <si>
    <t>Fino en pared de 9 m de altura</t>
  </si>
  <si>
    <t>Fino en pared de mas de 12 M de altura</t>
  </si>
  <si>
    <t>Construcción de registro mas de 1M 3</t>
  </si>
  <si>
    <t>Contrucción de Registro hasta 3M3</t>
  </si>
  <si>
    <t>Fino en pared hasta 3 m de altura en locales hasta 2 m2</t>
  </si>
  <si>
    <t>Construcción de media caña</t>
  </si>
  <si>
    <r>
      <t xml:space="preserve">Colocación de azulejosde X 4  1/2x 4 </t>
    </r>
    <r>
      <rPr>
        <i/>
        <sz val="12"/>
        <color theme="1"/>
        <rFont val="Times New Roman"/>
        <family val="1"/>
      </rPr>
      <t>½</t>
    </r>
    <r>
      <rPr>
        <i/>
        <sz val="12"/>
        <color theme="1"/>
        <rFont val="Acclaim"/>
      </rPr>
      <t xml:space="preserve"> en</t>
    </r>
  </si>
  <si>
    <t xml:space="preserve">Colocación de azulejos de 4.1/2 X 4.1/2 en locales pequeños </t>
  </si>
  <si>
    <t>Colocación de azulejos de 4, 1/2x 4,1/2 en salones</t>
  </si>
  <si>
    <t>Colocación de Azulejos de 0,15 X 0,15 en baños  y cocinas pequeñas</t>
  </si>
  <si>
    <t>Colocación  a plomo de azulejos de 0.15 X0,15 en salones.</t>
  </si>
  <si>
    <t>Enchape exterior de azulejos de 4,1/2 x4,1/2</t>
  </si>
  <si>
    <t>Colocación de mosaicos de 0.20 X0,20 en locales pequeños con área de hasta 10m en piso</t>
  </si>
  <si>
    <t>Coloc de mosaicos de 0,20 X 0,20 en salones y similares</t>
  </si>
  <si>
    <t>Colocación de mosaicos de 0,25 X 0,25 en piso en locales pequeños hasta 9 m2</t>
  </si>
  <si>
    <t>Colocación de mosaicos de 0,25 X 025 en pisos en salones de mas de9,00m</t>
  </si>
  <si>
    <t>Colocación de grey cerámicos en piso(locales hasta 3m2</t>
  </si>
  <si>
    <t>Colocación de Grey cerámico en piso locales de mas de 3 m</t>
  </si>
  <si>
    <t>Colocacion de baldosas de 030x 0,30 en piso local menor de 9,00m</t>
  </si>
  <si>
    <t>Colocación de Baldosas de 0,40 x 0,40 en piso, local mayor de 9,00,m</t>
  </si>
  <si>
    <t>Colocación de baldosas de 0,50 X 0,50 en piso</t>
  </si>
  <si>
    <t>Colocación de azulejosde 4,1/4 X4,1/4 en piso de locales hasta 2.00 M2</t>
  </si>
  <si>
    <t>Colocación de azulejos de4, 1/4x4,1/4en piso de salones desde 2,00 en adelante</t>
  </si>
  <si>
    <t>Froteado y pulido de piso de hormigón en viviendas</t>
  </si>
  <si>
    <t>Froteado de piso de hgón en nave y calles</t>
  </si>
  <si>
    <t>Froteado de piso de arena y cemento (terminado)</t>
  </si>
  <si>
    <t>Colocación de rodapiés de mosaico de 0.08X0,25 en locales pequeño</t>
  </si>
  <si>
    <t>Colocación de rodapiés de 0,08 X0,25 de mosaicos en salones.</t>
  </si>
  <si>
    <t>Colocación de rodapiés de baldosas de 0,50 X 0.08 en salones</t>
  </si>
  <si>
    <t>Colocación de rodapiés de baldosas de 0,08X0,50 en residencias</t>
  </si>
  <si>
    <t>ACTIVIDADES VARIAS Y HORMIGON</t>
  </si>
  <si>
    <t>Excavación de tierra en explanaciones hasta 1m de profundidad(no compactada)</t>
  </si>
  <si>
    <t>Excavación en tierra en Zanja hasta 1,80 m  de profundidad</t>
  </si>
  <si>
    <t>Excavación en tierra en zanja desde 1,80 hasta 3,20 m de profundidad</t>
  </si>
  <si>
    <t>Excavación en tierra no compactada en dado de 0,60 hasta 1.00m</t>
  </si>
  <si>
    <t>Excavación en tierra no compactada hasta 1,80 M de profundidad</t>
  </si>
  <si>
    <t>Excavación de tierra compactada en cimiento corrido</t>
  </si>
  <si>
    <t>Excavación en tierra compactada en zanja hasta 3,20 M de profundida</t>
  </si>
  <si>
    <t>Excavación en tierra compacta de 080 X 080m de ancho hasta 1.00m de profundidad</t>
  </si>
  <si>
    <t xml:space="preserve">Excavación en tierra rocoso en zanja, cimiento corrido, cisterna hasta 1,80 m de profundidad </t>
  </si>
  <si>
    <t>Excavación de matarial rocoso desde 1,80 M hasta 3,20 M de profundida</t>
  </si>
  <si>
    <t>Excavación en material rocoso desde 3,20 hasta5,00 de profundida</t>
  </si>
  <si>
    <t>Excavación en roca blanda en dados de 0,60 X0,60 hasta 1 m de profundida</t>
  </si>
  <si>
    <t>Excavación en roca dura serpentina o ígnea a pitolete y mandarria hasta 1,60 M de profundida</t>
  </si>
  <si>
    <t>Excavación en roca blanda a pico desde 1,60 hasta 3,20 M de profundida</t>
  </si>
  <si>
    <t>Excavación en fango hasta 1,60 M de profunduda en zanja</t>
  </si>
  <si>
    <t>Excavación en fango en zanja desde 1,60 hasta 5.00 m de profundida.</t>
  </si>
  <si>
    <t>Perfilado de talud en tierra manual</t>
  </si>
  <si>
    <t xml:space="preserve">Rehincho  en Zanja con mejoramiento( apisonado) </t>
  </si>
  <si>
    <t>Rehincho en Zanja con materia producto de excavación</t>
  </si>
  <si>
    <t>Atesado  de piso  de 0,10 m de espesor apisonado listo para colocar piso</t>
  </si>
  <si>
    <t>1 Albañil</t>
  </si>
  <si>
    <t>Atesado de piso de 0,15 m de espesor</t>
  </si>
  <si>
    <t xml:space="preserve">Enrrajonado de azotea </t>
  </si>
  <si>
    <t>Enrrajonado de azotea con materiales batidos a palas</t>
  </si>
  <si>
    <t>Riego de arcilla y arena</t>
  </si>
  <si>
    <t>Rehincho en cimiento compactado</t>
  </si>
  <si>
    <t>Rehincho entre zapata</t>
  </si>
  <si>
    <t xml:space="preserve">Enrrajonado de azotea de 0,15 m de espesor.  </t>
  </si>
  <si>
    <t>Remoción, carga y transporte de tierra en vagón hasta 30,M de Distancia</t>
  </si>
  <si>
    <t>Remoción carga y transporte de tierra en vagón hasta una distancia de 50 M</t>
  </si>
  <si>
    <t>Carga de fango al camión</t>
  </si>
  <si>
    <t>Carga de3 material de mejoramiento a vagón</t>
  </si>
  <si>
    <t>Carga de material indeseable (tierra o escombro en vagones)</t>
  </si>
  <si>
    <t>Descarga de Rocoso tierra prieta y arcilla de camión plancha.</t>
  </si>
  <si>
    <t>Elaboración de Hgón y vertido en base, cimiento y piso hecho a pala</t>
  </si>
  <si>
    <t>9 Ayudantes</t>
  </si>
  <si>
    <t>Colocación de Hgón en piso y pavimento rigido a nivel de terreno hasta 0,10m de espesor, cualquier calidad</t>
  </si>
  <si>
    <t>6 Ayudantes</t>
  </si>
  <si>
    <t>Colocación de Hgón en contén simple y cualquier calidad</t>
  </si>
  <si>
    <t>Colocación de Hgón en túneles y similares con Hgón de cualquier calidad</t>
  </si>
  <si>
    <t>Terminación de superficie de Hgón con reglas</t>
  </si>
  <si>
    <t>Terminación de superficie con frota gruesa y marcado</t>
  </si>
  <si>
    <t>Cernir arena con zaranda (tele de mosquito) para fino.</t>
  </si>
  <si>
    <r>
      <t xml:space="preserve">Cernir arena con Zaranda en malla de </t>
    </r>
    <r>
      <rPr>
        <i/>
        <sz val="12"/>
        <color theme="1"/>
        <rFont val="Times New Roman"/>
        <family val="1"/>
      </rPr>
      <t>¼</t>
    </r>
    <r>
      <rPr>
        <i/>
        <sz val="12"/>
        <color theme="1"/>
        <rFont val="Acclaim"/>
      </rPr>
      <t xml:space="preserve"> X1/4 </t>
    </r>
  </si>
  <si>
    <t>Cernir arena con malla de media pulgada</t>
  </si>
  <si>
    <t>Cernir arena con malla de una pulgada</t>
  </si>
  <si>
    <t>Cernir arcilla con malla de  media pulgada</t>
  </si>
  <si>
    <t>Cernir polvo de piedra para fino</t>
  </si>
  <si>
    <t>1 A yudante</t>
  </si>
  <si>
    <t>Carga de Bloques de 0,10   0,15 a mano                      al camión  hasta 50 m de distancia</t>
  </si>
  <si>
    <t xml:space="preserve">Carga y traslado  bloques de 010 y 0,15 hasta 125 M. </t>
  </si>
  <si>
    <t>Carga y traslado de bloques  de 0,20 hasta 125 m de distancia</t>
  </si>
  <si>
    <t>Carga y traslado de losas de 0,25X 025 M y rodapiés en vagón hasta una distancia de 125 M.</t>
  </si>
  <si>
    <t>Carga y traslado de cemento al hombro hasta una distancia de 10 M</t>
  </si>
  <si>
    <t>Carga y traslado de cemento al hombro hasta una distancia de 25 M.</t>
  </si>
  <si>
    <t xml:space="preserve"> Carga, traslado,  y descarga de cemento en carretilla hasta una distancia de 125 M </t>
  </si>
  <si>
    <t xml:space="preserve"> Descarga de mosaicos de 0,25 X 0,25 a granel</t>
  </si>
  <si>
    <t>Descarga y entongue de losas de azotea</t>
  </si>
  <si>
    <t>PINTURA</t>
  </si>
  <si>
    <t>Lechada con brocha en techo</t>
  </si>
  <si>
    <t>1 pintor</t>
  </si>
  <si>
    <t>Lechada en techo</t>
  </si>
  <si>
    <t>Pintura en techo y paredes con lechada hasta 4 M.con compresor de aire</t>
  </si>
  <si>
    <t>1 Pintor</t>
  </si>
  <si>
    <t>Pintura Impermeable cementosa en placa</t>
  </si>
  <si>
    <t>Lechada en estructura de Hgon y viga</t>
  </si>
  <si>
    <t>Lechada en pintura de Hgon y ladrillo.</t>
  </si>
  <si>
    <t>Vinil en techo en techo de betun y repello liso hasta 10 M de altura</t>
  </si>
  <si>
    <t>Vinil un solo color a cara vista sobre bloques</t>
  </si>
  <si>
    <t>Pintura de vinil interior y exterior en pared</t>
  </si>
  <si>
    <t>Pintura de aceite en persianas Miami</t>
  </si>
  <si>
    <t>Pintura de aceite en puerta</t>
  </si>
  <si>
    <t>Pintura en puerta tropical. Tablilla(Miami)</t>
  </si>
  <si>
    <t>Pintura en reja</t>
  </si>
  <si>
    <t>Pintura de aceite en puerta Lisa</t>
  </si>
  <si>
    <t>Procesar cal viva para convertirla en masilla</t>
  </si>
  <si>
    <t>Repintar paredes de repello interior o exterior</t>
  </si>
  <si>
    <t>CARPINTERÍA</t>
  </si>
  <si>
    <t>Armar  Valla de  Replanteo</t>
  </si>
  <si>
    <t>Desarmar valla de replanteo</t>
  </si>
  <si>
    <t>Encofrado para bese y dados en Área menor de 0,70 m</t>
  </si>
  <si>
    <t>Encofrado para base y dados Área mayor de 0,70 m</t>
  </si>
  <si>
    <t>Encofre de Arquitrabe de zapata, tablero menor de 30m</t>
  </si>
  <si>
    <t>Encofre de gualdera y partidores en piso hasta una altura de 0,15M</t>
  </si>
  <si>
    <t>Encofre en columna y viga de 040X4,50</t>
  </si>
  <si>
    <t>Encofre de contén simple</t>
  </si>
  <si>
    <t>Encofre en pisos hasta 0,15 M de altura sobre relleno</t>
  </si>
  <si>
    <t>Encofre en piso de mas de 15 m de altura</t>
  </si>
  <si>
    <t xml:space="preserve">Construcción de burro para andamio desde 0,70 hasta 1,15 de alto </t>
  </si>
  <si>
    <t>Entablado en placa</t>
  </si>
  <si>
    <t>Colocación de gotero</t>
  </si>
  <si>
    <t>Colocación de plancha de fibrocen en techo con pieza de 1,80 x 1.14 a una altura mayor de  5 M</t>
  </si>
  <si>
    <t>Colocación de marco de ventana de 093X1.30 tipo varadero( Miami )</t>
  </si>
  <si>
    <t>Encabar Pala en Obra</t>
  </si>
  <si>
    <t>Colocación de papel de techo asfaltado en cubierta</t>
  </si>
  <si>
    <t>Hacer cuña de madera de todos tamaño</t>
  </si>
  <si>
    <t>Hacer regla de 1 m</t>
  </si>
  <si>
    <t>Desencofre de escalera de 1solo tiro hasta 1,20 de ancho</t>
  </si>
  <si>
    <t>1 Operario</t>
  </si>
  <si>
    <t>Desarme de andamio hasta 12 M de altura</t>
  </si>
  <si>
    <t>Desarme de Gualdera de piso hasta 0,15m de altura</t>
  </si>
  <si>
    <t>Desencofre de gualdera en acera y conten tanto simple como  integral.</t>
  </si>
  <si>
    <t>Reparación de tableros</t>
  </si>
  <si>
    <t>Colocación de marcos  para puerta de madera de 0,60hasta0,90 X 2.20, tipo Sandino.</t>
  </si>
  <si>
    <t>Clocación de ventana Miami,  un paño 0,70 X1,80 de 16 tablilla</t>
  </si>
  <si>
    <t>Construcción de Falso techo con tabloncillo.</t>
  </si>
  <si>
    <t>Prepara  Tablillero de ventana Miami.r</t>
  </si>
  <si>
    <t>Coloación de Falso Techo en area de mas de 23 a 200 M2 con losa de Yeso, Bagaso Siporex de 1.00 X 0,50 hasta 3,50 de altura de   placa</t>
  </si>
  <si>
    <t>1 Ayudan.</t>
  </si>
  <si>
    <t>U/M</t>
  </si>
  <si>
    <t>m2</t>
  </si>
  <si>
    <t>m</t>
  </si>
  <si>
    <t>U</t>
  </si>
  <si>
    <t>u</t>
  </si>
  <si>
    <t>m3</t>
  </si>
  <si>
    <t xml:space="preserve">NORMAS MÁS USADAS EN LA ACTIVIDAD DE LA CONSTRUCCION </t>
  </si>
  <si>
    <t>Tasas Operario</t>
  </si>
  <si>
    <t>Tasas Ayudante</t>
  </si>
  <si>
    <t>ml</t>
  </si>
  <si>
    <t>1 Ayud.</t>
  </si>
  <si>
    <t>1 Ayud..</t>
  </si>
  <si>
    <t>1Ayud.</t>
  </si>
  <si>
    <t>1 Carpintero  A 1Ayudante</t>
  </si>
  <si>
    <t>1Albañil B              1 ayudante</t>
  </si>
  <si>
    <t>1 Albañil  B           1 Carpintero</t>
  </si>
  <si>
    <t>1 Carpintero  B      3 Ayudantes</t>
  </si>
  <si>
    <t>2  Ayudantes</t>
  </si>
  <si>
    <t>1 Albañil              1Ayudante</t>
  </si>
  <si>
    <r>
      <t>m</t>
    </r>
    <r>
      <rPr>
        <i/>
        <sz val="10"/>
        <color theme="1"/>
        <rFont val="Acclaim"/>
      </rPr>
      <t>3</t>
    </r>
  </si>
  <si>
    <t>1 Carpintero B</t>
  </si>
  <si>
    <t xml:space="preserve">1 Albañil  B              1 Audante      </t>
  </si>
  <si>
    <t xml:space="preserve">1 Albañil B                1 Audante      </t>
  </si>
  <si>
    <t xml:space="preserve">1 Albañil B               1 Audante      </t>
  </si>
  <si>
    <t xml:space="preserve">  1 lbañil  B              1 Audante      </t>
  </si>
  <si>
    <t>1Albañil B                1 ayudante</t>
  </si>
  <si>
    <t>1Albañil B                 1 ayudante</t>
  </si>
  <si>
    <t>1 Albanil B               1 Ayudante</t>
  </si>
  <si>
    <t>1 Albanil B                1 Ayudante</t>
  </si>
  <si>
    <t xml:space="preserve">1 Albanil B               1 Ayudante  </t>
  </si>
  <si>
    <t>1 Albanil B              1 Ayudante</t>
  </si>
  <si>
    <t xml:space="preserve">1 Albañil   B            1 Carpintero  B </t>
  </si>
  <si>
    <t>1  Carp  A              1  Ayudante.</t>
  </si>
  <si>
    <t>Colocación de gualdera  en placa</t>
  </si>
  <si>
    <t>1 Carpintero  A          1 ayudante</t>
  </si>
  <si>
    <t>1 Carpintero A         1 ayudante</t>
  </si>
  <si>
    <t>1  Operario           1 Ayudente</t>
  </si>
  <si>
    <t xml:space="preserve"> Operario  1        Ayudante   1  </t>
  </si>
  <si>
    <t>1 Carpintero  A      1 Ayudante</t>
  </si>
  <si>
    <t>1  Carpintero A       1 ayudante</t>
  </si>
  <si>
    <t>Carpintero B</t>
  </si>
  <si>
    <t>1  Operario  A         1 Ayudante</t>
  </si>
  <si>
    <t>1  Operario A                    1 Ayudante</t>
  </si>
  <si>
    <t>1   Operario    A                   1   Ayudante</t>
  </si>
  <si>
    <t>Fino hasta 3 M de altura</t>
  </si>
  <si>
    <t>1 Cabillero ''B''       1 Ayudante</t>
  </si>
  <si>
    <t>Elaboración de aros  de de alambrón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</si>
</sst>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26">
    <font>
      <sz val="11"/>
      <color theme="1"/>
      <name val="Calibri"/>
      <family val="2"/>
      <scheme val="minor"/>
    </font>
    <font>
      <i/>
      <sz val="12"/>
      <color theme="1"/>
      <name val="Acclaim"/>
    </font>
    <font>
      <i/>
      <sz val="10"/>
      <color theme="1"/>
      <name val="Acclaim"/>
    </font>
    <font>
      <i/>
      <sz val="11"/>
      <color theme="1"/>
      <name val="Acclaim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Acclaim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Acclaim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FF0000"/>
      <name val="Acclaim"/>
    </font>
    <font>
      <i/>
      <sz val="10"/>
      <name val="Acclaim"/>
    </font>
    <font>
      <b/>
      <i/>
      <sz val="14"/>
      <color theme="1"/>
      <name val="Acclaim"/>
    </font>
    <font>
      <b/>
      <sz val="11"/>
      <color theme="1"/>
      <name val="Calibri"/>
      <family val="2"/>
      <scheme val="minor"/>
    </font>
    <font>
      <b/>
      <i/>
      <sz val="12"/>
      <name val="Acclaim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Acclaim"/>
    </font>
    <font>
      <b/>
      <i/>
      <sz val="14"/>
      <color rgb="FFFF0000"/>
      <name val="Acclaim"/>
    </font>
    <font>
      <sz val="11"/>
      <color theme="1"/>
      <name val="Acclaim"/>
    </font>
    <font>
      <sz val="12"/>
      <color theme="1"/>
      <name val="Acclaim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FF0000"/>
      <name val="Acclaim"/>
    </font>
    <font>
      <i/>
      <sz val="10"/>
      <color rgb="FFFF0000"/>
      <name val="Acclaim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66FF"/>
        <bgColor indexed="64"/>
      </patternFill>
    </fill>
  </fills>
  <borders count="8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165" fontId="6" fillId="0" borderId="7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0" borderId="28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5" fontId="6" fillId="0" borderId="14" xfId="0" applyNumberFormat="1" applyFont="1" applyBorder="1" applyAlignment="1">
      <alignment horizontal="center" vertical="center"/>
    </xf>
    <xf numFmtId="165" fontId="6" fillId="0" borderId="5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165" fontId="6" fillId="0" borderId="52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5" fontId="6" fillId="0" borderId="55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27" xfId="0" applyNumberFormat="1" applyFont="1" applyBorder="1" applyAlignment="1">
      <alignment horizontal="center" vertical="center" wrapText="1"/>
    </xf>
    <xf numFmtId="165" fontId="6" fillId="0" borderId="57" xfId="0" applyNumberFormat="1" applyFont="1" applyBorder="1" applyAlignment="1">
      <alignment vertical="center" wrapText="1"/>
    </xf>
    <xf numFmtId="165" fontId="6" fillId="0" borderId="51" xfId="0" applyNumberFormat="1" applyFont="1" applyBorder="1" applyAlignment="1">
      <alignment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37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55" xfId="0" applyNumberFormat="1" applyFont="1" applyFill="1" applyBorder="1" applyAlignment="1">
      <alignment horizontal="center" vertical="center"/>
    </xf>
    <xf numFmtId="165" fontId="6" fillId="0" borderId="59" xfId="0" applyNumberFormat="1" applyFont="1" applyFill="1" applyBorder="1" applyAlignment="1">
      <alignment horizontal="center" vertical="center"/>
    </xf>
    <xf numFmtId="165" fontId="6" fillId="0" borderId="60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40" xfId="0" applyNumberFormat="1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5" fontId="15" fillId="0" borderId="50" xfId="0" applyNumberFormat="1" applyFont="1" applyBorder="1" applyAlignment="1">
      <alignment horizontal="center" vertical="center"/>
    </xf>
    <xf numFmtId="165" fontId="15" fillId="0" borderId="32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1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8" xfId="0" applyBorder="1" applyAlignment="1">
      <alignment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6" fillId="0" borderId="30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165" fontId="6" fillId="0" borderId="70" xfId="0" applyNumberFormat="1" applyFont="1" applyBorder="1" applyAlignment="1">
      <alignment horizontal="center" vertical="center" wrapText="1"/>
    </xf>
    <xf numFmtId="165" fontId="6" fillId="0" borderId="28" xfId="0" applyNumberFormat="1" applyFont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2" fontId="17" fillId="0" borderId="31" xfId="0" applyNumberFormat="1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79" xfId="0" applyFont="1" applyBorder="1" applyAlignment="1">
      <alignment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165" fontId="1" fillId="0" borderId="55" xfId="0" applyNumberFormat="1" applyFont="1" applyFill="1" applyBorder="1" applyAlignment="1">
      <alignment horizontal="center" vertical="center"/>
    </xf>
    <xf numFmtId="165" fontId="0" fillId="0" borderId="24" xfId="0" applyNumberFormat="1" applyBorder="1" applyAlignment="1">
      <alignment vertical="center"/>
    </xf>
    <xf numFmtId="165" fontId="0" fillId="0" borderId="82" xfId="0" applyNumberForma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83" xfId="0" applyNumberFormat="1" applyFont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65" fontId="6" fillId="0" borderId="51" xfId="0" applyNumberFormat="1" applyFont="1" applyFill="1" applyBorder="1" applyAlignment="1">
      <alignment horizontal="center" vertical="center"/>
    </xf>
    <xf numFmtId="165" fontId="6" fillId="0" borderId="52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" fillId="0" borderId="57" xfId="0" applyFont="1" applyBorder="1" applyAlignment="1">
      <alignment vertical="center" wrapText="1"/>
    </xf>
    <xf numFmtId="0" fontId="1" fillId="0" borderId="84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 applyAlignment="1"/>
    <xf numFmtId="164" fontId="1" fillId="0" borderId="11" xfId="0" applyNumberFormat="1" applyFont="1" applyBorder="1" applyAlignment="1">
      <alignment vertical="center" wrapText="1"/>
    </xf>
    <xf numFmtId="165" fontId="1" fillId="0" borderId="55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20" fillId="0" borderId="5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5" fontId="2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5" fillId="0" borderId="26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top" wrapText="1"/>
    </xf>
    <xf numFmtId="164" fontId="12" fillId="0" borderId="14" xfId="0" applyNumberFormat="1" applyFont="1" applyBorder="1" applyAlignment="1">
      <alignment horizontal="center" vertical="center" wrapText="1"/>
    </xf>
    <xf numFmtId="165" fontId="12" fillId="0" borderId="55" xfId="0" applyNumberFormat="1" applyFont="1" applyBorder="1" applyAlignment="1">
      <alignment horizontal="center" vertical="center"/>
    </xf>
    <xf numFmtId="0" fontId="23" fillId="0" borderId="0" xfId="0" applyFont="1"/>
    <xf numFmtId="0" fontId="6" fillId="0" borderId="1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 wrapText="1"/>
    </xf>
    <xf numFmtId="165" fontId="8" fillId="0" borderId="56" xfId="0" applyNumberFormat="1" applyFont="1" applyBorder="1" applyAlignment="1">
      <alignment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5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1" fillId="0" borderId="16" xfId="0" applyFont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165" fontId="6" fillId="0" borderId="17" xfId="0" applyNumberFormat="1" applyFont="1" applyBorder="1" applyAlignment="1">
      <alignment horizontal="center" vertical="center" wrapText="1"/>
    </xf>
    <xf numFmtId="165" fontId="15" fillId="0" borderId="2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1" fillId="0" borderId="64" xfId="0" applyNumberFormat="1" applyFont="1" applyBorder="1" applyAlignment="1">
      <alignment horizontal="center" vertical="center" wrapText="1"/>
    </xf>
    <xf numFmtId="165" fontId="0" fillId="0" borderId="56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51" xfId="0" applyNumberFormat="1" applyFont="1" applyFill="1" applyBorder="1" applyAlignment="1">
      <alignment horizontal="center" vertical="center"/>
    </xf>
    <xf numFmtId="2" fontId="17" fillId="0" borderId="65" xfId="0" applyNumberFormat="1" applyFont="1" applyFill="1" applyBorder="1" applyAlignment="1">
      <alignment horizontal="center" vertical="center"/>
    </xf>
    <xf numFmtId="2" fontId="17" fillId="0" borderId="66" xfId="0" applyNumberFormat="1" applyFont="1" applyFill="1" applyBorder="1" applyAlignment="1">
      <alignment horizontal="center" vertical="center"/>
    </xf>
    <xf numFmtId="2" fontId="17" fillId="0" borderId="67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6" fillId="0" borderId="51" xfId="0" applyNumberFormat="1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5" fontId="15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65" fontId="6" fillId="0" borderId="65" xfId="0" applyNumberFormat="1" applyFont="1" applyBorder="1" applyAlignment="1">
      <alignment horizontal="center" vertical="center" wrapText="1"/>
    </xf>
    <xf numFmtId="165" fontId="15" fillId="0" borderId="66" xfId="0" applyNumberFormat="1" applyFont="1" applyBorder="1" applyAlignment="1">
      <alignment horizontal="center" vertical="center"/>
    </xf>
    <xf numFmtId="165" fontId="15" fillId="0" borderId="67" xfId="0" applyNumberFormat="1" applyFont="1" applyBorder="1" applyAlignment="1">
      <alignment horizontal="center" vertical="center"/>
    </xf>
    <xf numFmtId="165" fontId="15" fillId="0" borderId="22" xfId="0" applyNumberFormat="1" applyFont="1" applyBorder="1" applyAlignment="1">
      <alignment horizontal="center" vertical="center"/>
    </xf>
    <xf numFmtId="165" fontId="6" fillId="0" borderId="70" xfId="0" applyNumberFormat="1" applyFont="1" applyFill="1" applyBorder="1" applyAlignment="1">
      <alignment horizontal="center" vertical="center"/>
    </xf>
    <xf numFmtId="165" fontId="6" fillId="0" borderId="5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165" fontId="6" fillId="0" borderId="64" xfId="0" applyNumberFormat="1" applyFont="1" applyBorder="1" applyAlignment="1">
      <alignment horizontal="center" vertical="center" wrapText="1"/>
    </xf>
    <xf numFmtId="165" fontId="15" fillId="0" borderId="56" xfId="0" applyNumberFormat="1" applyFont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" fillId="5" borderId="80" xfId="0" applyFont="1" applyFill="1" applyBorder="1" applyAlignment="1">
      <alignment horizontal="center" vertical="center" wrapText="1"/>
    </xf>
    <xf numFmtId="0" fontId="1" fillId="5" borderId="81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7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5" fontId="6" fillId="0" borderId="75" xfId="0" applyNumberFormat="1" applyFont="1" applyBorder="1" applyAlignment="1">
      <alignment horizontal="center" vertical="center" wrapText="1"/>
    </xf>
    <xf numFmtId="165" fontId="15" fillId="0" borderId="19" xfId="0" applyNumberFormat="1" applyFont="1" applyBorder="1" applyAlignment="1">
      <alignment horizontal="center" vertical="center"/>
    </xf>
    <xf numFmtId="165" fontId="15" fillId="0" borderId="7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66FF"/>
      <color rgb="FFFFCCCC"/>
      <color rgb="FF66FFFF"/>
      <color rgb="FF66FF33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3"/>
  <sheetViews>
    <sheetView tabSelected="1" topLeftCell="B148" zoomScale="84" zoomScaleNormal="84" workbookViewId="0">
      <pane xSplit="28410" topLeftCell="N1"/>
      <selection activeCell="E148" sqref="E148"/>
      <selection pane="topRight" activeCell="N127" sqref="N127"/>
    </sheetView>
  </sheetViews>
  <sheetFormatPr baseColWidth="10" defaultColWidth="26.5703125" defaultRowHeight="28.5" customHeight="1"/>
  <cols>
    <col min="1" max="1" width="13.85546875" customWidth="1"/>
    <col min="2" max="2" width="80.28515625" style="5" customWidth="1"/>
    <col min="3" max="3" width="8.7109375" style="5" customWidth="1"/>
    <col min="4" max="4" width="13.7109375" style="1" customWidth="1"/>
    <col min="5" max="5" width="17.140625" style="1" customWidth="1"/>
    <col min="6" max="6" width="12.85546875" style="4" customWidth="1"/>
    <col min="7" max="7" width="14.28515625" style="6" customWidth="1"/>
  </cols>
  <sheetData>
    <row r="1" spans="1:8" ht="28.5" customHeight="1" thickBot="1">
      <c r="A1" s="258" t="s">
        <v>212</v>
      </c>
      <c r="B1" s="258"/>
      <c r="C1" s="258"/>
      <c r="D1" s="258"/>
      <c r="E1" s="258"/>
      <c r="F1" s="258"/>
      <c r="G1" s="258"/>
    </row>
    <row r="2" spans="1:8" ht="33.75" customHeight="1" thickBot="1">
      <c r="A2" s="110" t="s">
        <v>0</v>
      </c>
      <c r="B2" s="111" t="s">
        <v>1</v>
      </c>
      <c r="C2" s="169" t="s">
        <v>206</v>
      </c>
      <c r="D2" s="25" t="s">
        <v>2</v>
      </c>
      <c r="E2" s="25" t="s">
        <v>3</v>
      </c>
      <c r="F2" s="112" t="s">
        <v>213</v>
      </c>
      <c r="G2" s="26" t="s">
        <v>214</v>
      </c>
    </row>
    <row r="3" spans="1:8" ht="28.5" customHeight="1">
      <c r="A3" s="211">
        <v>30001</v>
      </c>
      <c r="B3" s="213" t="s">
        <v>4</v>
      </c>
      <c r="C3" s="221" t="s">
        <v>207</v>
      </c>
      <c r="D3" s="215">
        <v>15</v>
      </c>
      <c r="E3" s="221" t="s">
        <v>231</v>
      </c>
      <c r="F3" s="217">
        <f>14.18/D3</f>
        <v>0.94533333333333336</v>
      </c>
      <c r="G3" s="219">
        <f>12.84/D3</f>
        <v>0.85599999999999998</v>
      </c>
    </row>
    <row r="4" spans="1:8" ht="2.25" customHeight="1" thickBot="1">
      <c r="A4" s="212"/>
      <c r="B4" s="214"/>
      <c r="C4" s="223"/>
      <c r="D4" s="216"/>
      <c r="E4" s="222"/>
      <c r="F4" s="218"/>
      <c r="G4" s="220"/>
    </row>
    <row r="5" spans="1:8" ht="30" customHeight="1" thickBot="1">
      <c r="A5" s="53">
        <v>30005</v>
      </c>
      <c r="B5" s="187" t="s">
        <v>5</v>
      </c>
      <c r="C5" s="9" t="s">
        <v>207</v>
      </c>
      <c r="D5" s="14">
        <v>11</v>
      </c>
      <c r="E5" s="9" t="s">
        <v>229</v>
      </c>
      <c r="F5" s="22">
        <f t="shared" ref="F5:F20" si="0">14.18/D5</f>
        <v>1.2890909090909091</v>
      </c>
      <c r="G5" s="42">
        <f t="shared" ref="G5:G22" si="1">12.84/D5</f>
        <v>1.1672727272727272</v>
      </c>
    </row>
    <row r="6" spans="1:8" ht="29.25" customHeight="1" thickBot="1">
      <c r="A6" s="53">
        <v>30038</v>
      </c>
      <c r="B6" s="117" t="s">
        <v>6</v>
      </c>
      <c r="C6" s="9" t="s">
        <v>209</v>
      </c>
      <c r="D6" s="14">
        <v>4</v>
      </c>
      <c r="E6" s="9" t="s">
        <v>230</v>
      </c>
      <c r="F6" s="23">
        <f t="shared" si="0"/>
        <v>3.5449999999999999</v>
      </c>
      <c r="G6" s="42">
        <f t="shared" si="1"/>
        <v>3.21</v>
      </c>
    </row>
    <row r="7" spans="1:8" ht="30.75" customHeight="1" thickBot="1">
      <c r="A7" s="53">
        <v>30039</v>
      </c>
      <c r="B7" s="117" t="s">
        <v>7</v>
      </c>
      <c r="C7" s="9" t="s">
        <v>207</v>
      </c>
      <c r="D7" s="14">
        <v>9</v>
      </c>
      <c r="E7" s="13" t="s">
        <v>227</v>
      </c>
      <c r="F7" s="52">
        <f t="shared" si="0"/>
        <v>1.5755555555555556</v>
      </c>
      <c r="G7" s="39">
        <f t="shared" si="1"/>
        <v>1.4266666666666667</v>
      </c>
    </row>
    <row r="8" spans="1:8" ht="30.75" customHeight="1" thickBot="1">
      <c r="A8" s="54">
        <v>31001</v>
      </c>
      <c r="B8" s="118" t="s">
        <v>8</v>
      </c>
      <c r="C8" s="16" t="s">
        <v>207</v>
      </c>
      <c r="D8" s="38">
        <v>14</v>
      </c>
      <c r="E8" s="41" t="s">
        <v>220</v>
      </c>
      <c r="F8" s="52">
        <f t="shared" si="0"/>
        <v>1.0128571428571429</v>
      </c>
      <c r="G8" s="43">
        <f t="shared" si="1"/>
        <v>0.91714285714285715</v>
      </c>
    </row>
    <row r="9" spans="1:8" ht="30.75" customHeight="1" thickBot="1">
      <c r="A9" s="55">
        <v>31002</v>
      </c>
      <c r="B9" s="123" t="s">
        <v>9</v>
      </c>
      <c r="C9" s="17" t="s">
        <v>207</v>
      </c>
      <c r="D9" s="36">
        <v>12</v>
      </c>
      <c r="E9" s="44" t="s">
        <v>228</v>
      </c>
      <c r="F9" s="52">
        <f t="shared" si="0"/>
        <v>1.1816666666666666</v>
      </c>
      <c r="G9" s="43">
        <f t="shared" si="1"/>
        <v>1.07</v>
      </c>
    </row>
    <row r="10" spans="1:8" ht="30.75" customHeight="1" thickBot="1">
      <c r="A10" s="55">
        <v>31009</v>
      </c>
      <c r="B10" s="123" t="s">
        <v>10</v>
      </c>
      <c r="C10" s="17" t="s">
        <v>207</v>
      </c>
      <c r="D10" s="36">
        <v>12</v>
      </c>
      <c r="E10" s="44" t="s">
        <v>229</v>
      </c>
      <c r="F10" s="52">
        <f t="shared" si="0"/>
        <v>1.1816666666666666</v>
      </c>
      <c r="G10" s="43">
        <f t="shared" si="1"/>
        <v>1.07</v>
      </c>
      <c r="H10" s="1">
        <v>1</v>
      </c>
    </row>
    <row r="11" spans="1:8" s="210" customFormat="1" ht="30.75" customHeight="1" thickBot="1">
      <c r="A11" s="203">
        <v>31010</v>
      </c>
      <c r="B11" s="204" t="s">
        <v>11</v>
      </c>
      <c r="C11" s="205" t="s">
        <v>207</v>
      </c>
      <c r="D11" s="206">
        <v>9</v>
      </c>
      <c r="E11" s="207" t="s">
        <v>228</v>
      </c>
      <c r="F11" s="208">
        <f t="shared" si="0"/>
        <v>1.5755555555555556</v>
      </c>
      <c r="G11" s="209">
        <f t="shared" si="1"/>
        <v>1.4266666666666667</v>
      </c>
    </row>
    <row r="12" spans="1:8" ht="30" customHeight="1" thickBot="1">
      <c r="A12" s="55">
        <v>31012</v>
      </c>
      <c r="B12" s="123" t="s">
        <v>12</v>
      </c>
      <c r="C12" s="17" t="s">
        <v>207</v>
      </c>
      <c r="D12" s="36">
        <v>10</v>
      </c>
      <c r="E12" s="44" t="s">
        <v>227</v>
      </c>
      <c r="F12" s="52">
        <f t="shared" si="0"/>
        <v>1.4179999999999999</v>
      </c>
      <c r="G12" s="43">
        <f t="shared" si="1"/>
        <v>1.284</v>
      </c>
    </row>
    <row r="13" spans="1:8" ht="28.5" customHeight="1" thickBot="1">
      <c r="A13" s="55">
        <v>31013</v>
      </c>
      <c r="B13" s="123" t="s">
        <v>13</v>
      </c>
      <c r="C13" s="17" t="s">
        <v>207</v>
      </c>
      <c r="D13" s="36">
        <v>7</v>
      </c>
      <c r="E13" s="44" t="s">
        <v>229</v>
      </c>
      <c r="F13" s="52">
        <f t="shared" si="0"/>
        <v>2.0257142857142858</v>
      </c>
      <c r="G13" s="43">
        <f t="shared" si="1"/>
        <v>1.8342857142857143</v>
      </c>
    </row>
    <row r="14" spans="1:8" ht="30.75" customHeight="1" thickBot="1">
      <c r="A14" s="55">
        <v>31015</v>
      </c>
      <c r="B14" s="123" t="s">
        <v>14</v>
      </c>
      <c r="C14" s="17" t="s">
        <v>207</v>
      </c>
      <c r="D14" s="36">
        <v>8</v>
      </c>
      <c r="E14" s="44" t="s">
        <v>232</v>
      </c>
      <c r="F14" s="52">
        <f t="shared" si="0"/>
        <v>1.7725</v>
      </c>
      <c r="G14" s="43">
        <f t="shared" si="1"/>
        <v>1.605</v>
      </c>
    </row>
    <row r="15" spans="1:8" ht="32.25" customHeight="1" thickBot="1">
      <c r="A15" s="55">
        <v>31029</v>
      </c>
      <c r="B15" s="123" t="s">
        <v>15</v>
      </c>
      <c r="C15" s="17" t="s">
        <v>207</v>
      </c>
      <c r="D15" s="36">
        <v>8.5</v>
      </c>
      <c r="E15" s="44" t="s">
        <v>233</v>
      </c>
      <c r="F15" s="52">
        <f t="shared" si="0"/>
        <v>1.668235294117647</v>
      </c>
      <c r="G15" s="43">
        <f t="shared" si="1"/>
        <v>1.5105882352941176</v>
      </c>
    </row>
    <row r="16" spans="1:8" ht="27.75" customHeight="1" thickBot="1">
      <c r="A16" s="55">
        <v>31043</v>
      </c>
      <c r="B16" s="123" t="s">
        <v>16</v>
      </c>
      <c r="C16" s="17" t="s">
        <v>207</v>
      </c>
      <c r="D16" s="40">
        <v>10</v>
      </c>
      <c r="E16" s="44" t="s">
        <v>233</v>
      </c>
      <c r="F16" s="52">
        <f t="shared" si="0"/>
        <v>1.4179999999999999</v>
      </c>
      <c r="G16" s="43">
        <f t="shared" si="1"/>
        <v>1.284</v>
      </c>
    </row>
    <row r="17" spans="1:8" ht="29.25" customHeight="1" thickBot="1">
      <c r="A17" s="55">
        <v>31044</v>
      </c>
      <c r="B17" s="123" t="s">
        <v>17</v>
      </c>
      <c r="C17" s="17" t="s">
        <v>207</v>
      </c>
      <c r="D17" s="40">
        <v>8</v>
      </c>
      <c r="E17" s="44" t="s">
        <v>234</v>
      </c>
      <c r="F17" s="52">
        <f t="shared" si="0"/>
        <v>1.7725</v>
      </c>
      <c r="G17" s="43">
        <f t="shared" si="1"/>
        <v>1.605</v>
      </c>
    </row>
    <row r="18" spans="1:8" ht="28.5" customHeight="1" thickBot="1">
      <c r="A18" s="55">
        <v>31045</v>
      </c>
      <c r="B18" s="123" t="s">
        <v>18</v>
      </c>
      <c r="C18" s="37" t="s">
        <v>207</v>
      </c>
      <c r="D18" s="40">
        <v>15</v>
      </c>
      <c r="E18" s="44" t="s">
        <v>233</v>
      </c>
      <c r="F18" s="52">
        <f t="shared" si="0"/>
        <v>0.94533333333333336</v>
      </c>
      <c r="G18" s="43">
        <f t="shared" si="1"/>
        <v>0.85599999999999998</v>
      </c>
    </row>
    <row r="19" spans="1:8" ht="27.75" customHeight="1" thickBot="1">
      <c r="A19" s="55">
        <v>31046</v>
      </c>
      <c r="B19" s="123" t="s">
        <v>19</v>
      </c>
      <c r="C19" s="17" t="s">
        <v>207</v>
      </c>
      <c r="D19" s="40">
        <v>13</v>
      </c>
      <c r="E19" s="44" t="s">
        <v>233</v>
      </c>
      <c r="F19" s="52">
        <f t="shared" si="0"/>
        <v>1.0907692307692307</v>
      </c>
      <c r="G19" s="43">
        <f t="shared" si="1"/>
        <v>0.98769230769230765</v>
      </c>
    </row>
    <row r="20" spans="1:8" ht="28.5" customHeight="1" thickBot="1">
      <c r="A20" s="55">
        <v>31047</v>
      </c>
      <c r="B20" s="123" t="s">
        <v>20</v>
      </c>
      <c r="C20" s="37" t="s">
        <v>207</v>
      </c>
      <c r="D20" s="36">
        <v>11</v>
      </c>
      <c r="E20" s="44" t="s">
        <v>233</v>
      </c>
      <c r="F20" s="52">
        <f t="shared" si="0"/>
        <v>1.2890909090909091</v>
      </c>
      <c r="G20" s="43">
        <f t="shared" si="1"/>
        <v>1.1672727272727272</v>
      </c>
    </row>
    <row r="21" spans="1:8" ht="24.75" customHeight="1" thickBot="1">
      <c r="A21" s="56">
        <v>32002</v>
      </c>
      <c r="B21" s="118" t="s">
        <v>21</v>
      </c>
      <c r="C21" s="32" t="s">
        <v>207</v>
      </c>
      <c r="D21" s="38">
        <v>15</v>
      </c>
      <c r="E21" s="45" t="s">
        <v>216</v>
      </c>
      <c r="F21" s="47">
        <v>0</v>
      </c>
      <c r="G21" s="46">
        <f t="shared" si="1"/>
        <v>0.85599999999999998</v>
      </c>
    </row>
    <row r="22" spans="1:8" ht="31.5" customHeight="1" thickBot="1">
      <c r="A22" s="55">
        <v>32003</v>
      </c>
      <c r="B22" s="123" t="s">
        <v>23</v>
      </c>
      <c r="C22" s="35" t="s">
        <v>215</v>
      </c>
      <c r="D22" s="36">
        <v>14</v>
      </c>
      <c r="E22" s="48" t="s">
        <v>216</v>
      </c>
      <c r="F22" s="47">
        <v>0</v>
      </c>
      <c r="G22" s="49">
        <f t="shared" si="1"/>
        <v>0.91714285714285715</v>
      </c>
    </row>
    <row r="23" spans="1:8" s="3" customFormat="1" ht="32.25" customHeight="1" thickBot="1">
      <c r="A23" s="110" t="s">
        <v>0</v>
      </c>
      <c r="B23" s="111" t="s">
        <v>1</v>
      </c>
      <c r="C23" s="169" t="s">
        <v>206</v>
      </c>
      <c r="D23" s="25" t="s">
        <v>2</v>
      </c>
      <c r="E23" s="25" t="s">
        <v>3</v>
      </c>
      <c r="F23" s="112" t="s">
        <v>213</v>
      </c>
      <c r="G23" s="26" t="s">
        <v>214</v>
      </c>
    </row>
    <row r="24" spans="1:8" ht="33" customHeight="1" thickBot="1">
      <c r="A24" s="145">
        <v>32006</v>
      </c>
      <c r="B24" s="117" t="s">
        <v>24</v>
      </c>
      <c r="C24" s="7" t="s">
        <v>210</v>
      </c>
      <c r="D24" s="11">
        <v>9</v>
      </c>
      <c r="E24" s="9" t="s">
        <v>233</v>
      </c>
      <c r="F24" s="22">
        <f>84.18/D24</f>
        <v>9.3533333333333335</v>
      </c>
      <c r="G24" s="67">
        <f>12.84/D24</f>
        <v>1.4266666666666667</v>
      </c>
    </row>
    <row r="25" spans="1:8" ht="30.75" customHeight="1" thickBot="1">
      <c r="A25" s="145">
        <v>32007</v>
      </c>
      <c r="B25" s="117" t="s">
        <v>25</v>
      </c>
      <c r="C25" s="7"/>
      <c r="D25" s="11">
        <v>8</v>
      </c>
      <c r="E25" s="9" t="s">
        <v>234</v>
      </c>
      <c r="F25" s="22">
        <f t="shared" ref="F25:F39" si="2">14.18/D25</f>
        <v>1.7725</v>
      </c>
      <c r="G25" s="67">
        <f t="shared" ref="G25:G42" si="3">12.84/D25</f>
        <v>1.605</v>
      </c>
    </row>
    <row r="26" spans="1:8" ht="33" customHeight="1" thickBot="1">
      <c r="A26" s="145">
        <v>32008</v>
      </c>
      <c r="B26" s="117" t="s">
        <v>26</v>
      </c>
      <c r="C26" s="7" t="s">
        <v>210</v>
      </c>
      <c r="D26" s="11">
        <v>6</v>
      </c>
      <c r="E26" s="9" t="s">
        <v>233</v>
      </c>
      <c r="F26" s="22">
        <f t="shared" si="2"/>
        <v>2.3633333333333333</v>
      </c>
      <c r="G26" s="67">
        <f t="shared" si="3"/>
        <v>2.14</v>
      </c>
    </row>
    <row r="27" spans="1:8" ht="30" customHeight="1" thickBot="1">
      <c r="A27" s="145">
        <v>32009</v>
      </c>
      <c r="B27" s="117" t="s">
        <v>27</v>
      </c>
      <c r="C27" s="7" t="s">
        <v>210</v>
      </c>
      <c r="D27" s="11">
        <v>6</v>
      </c>
      <c r="E27" s="9" t="s">
        <v>233</v>
      </c>
      <c r="F27" s="22">
        <f t="shared" si="2"/>
        <v>2.3633333333333333</v>
      </c>
      <c r="G27" s="68">
        <f t="shared" si="3"/>
        <v>2.14</v>
      </c>
    </row>
    <row r="28" spans="1:8" ht="32.25" customHeight="1" thickBot="1">
      <c r="A28" s="145">
        <v>32010</v>
      </c>
      <c r="B28" s="117" t="s">
        <v>28</v>
      </c>
      <c r="C28" s="7" t="s">
        <v>210</v>
      </c>
      <c r="D28" s="11">
        <v>9</v>
      </c>
      <c r="E28" s="9" t="s">
        <v>233</v>
      </c>
      <c r="F28" s="22">
        <f t="shared" si="2"/>
        <v>1.5755555555555556</v>
      </c>
      <c r="G28" s="67">
        <f t="shared" si="3"/>
        <v>1.4266666666666667</v>
      </c>
    </row>
    <row r="29" spans="1:8" ht="36" customHeight="1" thickBot="1">
      <c r="A29" s="145">
        <v>32011</v>
      </c>
      <c r="B29" s="117" t="s">
        <v>29</v>
      </c>
      <c r="C29" s="7" t="s">
        <v>210</v>
      </c>
      <c r="D29" s="11">
        <v>7</v>
      </c>
      <c r="E29" s="9" t="s">
        <v>233</v>
      </c>
      <c r="F29" s="22">
        <f t="shared" si="2"/>
        <v>2.0257142857142858</v>
      </c>
      <c r="G29" s="67">
        <f t="shared" si="3"/>
        <v>1.8342857142857143</v>
      </c>
    </row>
    <row r="30" spans="1:8" ht="32.25" customHeight="1" thickBot="1">
      <c r="A30" s="145">
        <v>32012</v>
      </c>
      <c r="B30" s="117" t="s">
        <v>30</v>
      </c>
      <c r="C30" s="7" t="s">
        <v>210</v>
      </c>
      <c r="D30" s="11">
        <v>9</v>
      </c>
      <c r="E30" s="9" t="s">
        <v>233</v>
      </c>
      <c r="F30" s="22">
        <f t="shared" si="2"/>
        <v>1.5755555555555556</v>
      </c>
      <c r="G30" s="67">
        <f t="shared" si="3"/>
        <v>1.4266666666666667</v>
      </c>
      <c r="H30" s="1">
        <v>2</v>
      </c>
    </row>
    <row r="31" spans="1:8" ht="31.5" customHeight="1" thickBot="1">
      <c r="A31" s="145">
        <v>32016</v>
      </c>
      <c r="B31" s="117" t="s">
        <v>31</v>
      </c>
      <c r="C31" s="7" t="s">
        <v>207</v>
      </c>
      <c r="D31" s="11">
        <v>60</v>
      </c>
      <c r="E31" s="9" t="s">
        <v>234</v>
      </c>
      <c r="F31" s="22">
        <f t="shared" si="2"/>
        <v>0.23633333333333334</v>
      </c>
      <c r="G31" s="67">
        <f t="shared" si="3"/>
        <v>0.214</v>
      </c>
    </row>
    <row r="32" spans="1:8" ht="28.5" customHeight="1" thickBot="1">
      <c r="A32" s="145">
        <v>32019</v>
      </c>
      <c r="B32" s="117" t="s">
        <v>32</v>
      </c>
      <c r="C32" s="7" t="s">
        <v>207</v>
      </c>
      <c r="D32" s="11">
        <v>50</v>
      </c>
      <c r="E32" s="9" t="s">
        <v>234</v>
      </c>
      <c r="F32" s="22">
        <f t="shared" si="2"/>
        <v>0.28360000000000002</v>
      </c>
      <c r="G32" s="67">
        <f t="shared" si="3"/>
        <v>0.25679999999999997</v>
      </c>
    </row>
    <row r="33" spans="1:7" ht="33" customHeight="1" thickBot="1">
      <c r="A33" s="145">
        <v>32021</v>
      </c>
      <c r="B33" s="117" t="s">
        <v>33</v>
      </c>
      <c r="C33" s="7" t="s">
        <v>210</v>
      </c>
      <c r="D33" s="11">
        <v>20</v>
      </c>
      <c r="E33" s="12" t="s">
        <v>216</v>
      </c>
      <c r="F33" s="22">
        <f t="shared" si="2"/>
        <v>0.70899999999999996</v>
      </c>
      <c r="G33" s="67">
        <f t="shared" si="3"/>
        <v>0.64200000000000002</v>
      </c>
    </row>
    <row r="34" spans="1:7" ht="28.5" customHeight="1" thickBot="1">
      <c r="A34" s="145">
        <v>32022</v>
      </c>
      <c r="B34" s="117" t="s">
        <v>34</v>
      </c>
      <c r="C34" s="7" t="s">
        <v>207</v>
      </c>
      <c r="D34" s="11">
        <v>11</v>
      </c>
      <c r="E34" s="9" t="s">
        <v>233</v>
      </c>
      <c r="F34" s="22">
        <f t="shared" si="2"/>
        <v>1.2890909090909091</v>
      </c>
      <c r="G34" s="67">
        <f t="shared" si="3"/>
        <v>1.1672727272727272</v>
      </c>
    </row>
    <row r="35" spans="1:7" ht="28.5" customHeight="1" thickBot="1">
      <c r="A35" s="145">
        <v>32023</v>
      </c>
      <c r="B35" s="117" t="s">
        <v>35</v>
      </c>
      <c r="C35" s="7" t="s">
        <v>207</v>
      </c>
      <c r="D35" s="11">
        <v>11</v>
      </c>
      <c r="E35" s="9" t="s">
        <v>233</v>
      </c>
      <c r="F35" s="22">
        <f t="shared" si="2"/>
        <v>1.2890909090909091</v>
      </c>
      <c r="G35" s="67">
        <f t="shared" si="3"/>
        <v>1.1672727272727272</v>
      </c>
    </row>
    <row r="36" spans="1:7" ht="28.5" customHeight="1" thickBot="1">
      <c r="A36" s="145">
        <v>32024</v>
      </c>
      <c r="B36" s="117" t="s">
        <v>36</v>
      </c>
      <c r="C36" s="7" t="s">
        <v>210</v>
      </c>
      <c r="D36" s="11">
        <v>9</v>
      </c>
      <c r="E36" s="9" t="s">
        <v>233</v>
      </c>
      <c r="F36" s="22">
        <f t="shared" si="2"/>
        <v>1.5755555555555556</v>
      </c>
      <c r="G36" s="67">
        <f t="shared" si="3"/>
        <v>1.4266666666666667</v>
      </c>
    </row>
    <row r="37" spans="1:7" ht="27.75" customHeight="1" thickBot="1">
      <c r="A37" s="145">
        <v>33011</v>
      </c>
      <c r="B37" s="117" t="s">
        <v>37</v>
      </c>
      <c r="C37" s="7" t="s">
        <v>207</v>
      </c>
      <c r="D37" s="11">
        <v>27</v>
      </c>
      <c r="E37" s="9" t="s">
        <v>234</v>
      </c>
      <c r="F37" s="22">
        <f t="shared" si="2"/>
        <v>0.5251851851851852</v>
      </c>
      <c r="G37" s="68">
        <f t="shared" si="3"/>
        <v>0.47555555555555556</v>
      </c>
    </row>
    <row r="38" spans="1:7" ht="28.5" customHeight="1" thickBot="1">
      <c r="A38" s="175">
        <v>33012</v>
      </c>
      <c r="B38" s="186" t="s">
        <v>38</v>
      </c>
      <c r="C38" s="2" t="s">
        <v>207</v>
      </c>
      <c r="D38" s="10">
        <v>9</v>
      </c>
      <c r="E38" s="9" t="s">
        <v>233</v>
      </c>
      <c r="F38" s="69">
        <f t="shared" si="2"/>
        <v>1.5755555555555556</v>
      </c>
      <c r="G38" s="67">
        <f t="shared" si="3"/>
        <v>1.4266666666666667</v>
      </c>
    </row>
    <row r="39" spans="1:7" ht="28.5" customHeight="1" thickBot="1">
      <c r="A39" s="145">
        <v>33013</v>
      </c>
      <c r="B39" s="117" t="s">
        <v>39</v>
      </c>
      <c r="C39" s="7" t="s">
        <v>207</v>
      </c>
      <c r="D39" s="11">
        <v>22</v>
      </c>
      <c r="E39" s="9" t="s">
        <v>233</v>
      </c>
      <c r="F39" s="22">
        <f t="shared" si="2"/>
        <v>0.64454545454545453</v>
      </c>
      <c r="G39" s="67">
        <f t="shared" si="3"/>
        <v>0.58363636363636362</v>
      </c>
    </row>
    <row r="40" spans="1:7" ht="28.5" customHeight="1" thickBot="1">
      <c r="A40" s="145">
        <v>33014</v>
      </c>
      <c r="B40" s="117" t="s">
        <v>40</v>
      </c>
      <c r="C40" s="7" t="s">
        <v>207</v>
      </c>
      <c r="D40" s="11">
        <v>24</v>
      </c>
      <c r="E40" s="9" t="s">
        <v>233</v>
      </c>
      <c r="F40" s="22">
        <f>14.18/D41</f>
        <v>0.70899999999999996</v>
      </c>
      <c r="G40" s="67">
        <f t="shared" si="3"/>
        <v>0.53500000000000003</v>
      </c>
    </row>
    <row r="41" spans="1:7" ht="30" customHeight="1" thickBot="1">
      <c r="A41" s="145">
        <v>3315</v>
      </c>
      <c r="B41" s="117" t="s">
        <v>41</v>
      </c>
      <c r="C41" s="7" t="s">
        <v>207</v>
      </c>
      <c r="D41" s="11">
        <v>20</v>
      </c>
      <c r="E41" s="9" t="s">
        <v>233</v>
      </c>
      <c r="F41" s="22">
        <f>14.18/D41</f>
        <v>0.70899999999999996</v>
      </c>
      <c r="G41" s="67">
        <f t="shared" si="3"/>
        <v>0.64200000000000002</v>
      </c>
    </row>
    <row r="42" spans="1:7" ht="31.5" customHeight="1" thickBot="1">
      <c r="A42" s="147">
        <v>33016</v>
      </c>
      <c r="B42" s="118" t="s">
        <v>42</v>
      </c>
      <c r="C42" s="8" t="s">
        <v>207</v>
      </c>
      <c r="D42" s="32">
        <v>24</v>
      </c>
      <c r="E42" s="24" t="s">
        <v>233</v>
      </c>
      <c r="F42" s="59">
        <f>14.18/D42</f>
        <v>0.59083333333333332</v>
      </c>
      <c r="G42" s="67">
        <f t="shared" si="3"/>
        <v>0.53500000000000003</v>
      </c>
    </row>
    <row r="43" spans="1:7" s="5" customFormat="1" ht="33" customHeight="1" thickBot="1">
      <c r="A43" s="110" t="s">
        <v>0</v>
      </c>
      <c r="B43" s="111" t="s">
        <v>1</v>
      </c>
      <c r="C43" s="169" t="s">
        <v>206</v>
      </c>
      <c r="D43" s="25" t="s">
        <v>2</v>
      </c>
      <c r="E43" s="25" t="s">
        <v>3</v>
      </c>
      <c r="F43" s="112" t="s">
        <v>213</v>
      </c>
      <c r="G43" s="26" t="s">
        <v>214</v>
      </c>
    </row>
    <row r="44" spans="1:7" ht="28.5" customHeight="1" thickBot="1">
      <c r="A44" s="172">
        <v>33017</v>
      </c>
      <c r="B44" s="117" t="s">
        <v>43</v>
      </c>
      <c r="C44" s="7" t="s">
        <v>208</v>
      </c>
      <c r="D44" s="7">
        <v>11</v>
      </c>
      <c r="E44" s="9" t="s">
        <v>233</v>
      </c>
      <c r="F44" s="22">
        <f>12.18/D44</f>
        <v>1.1072727272727272</v>
      </c>
      <c r="G44" s="67">
        <f t="shared" ref="G44:G51" si="4">12.84/D44</f>
        <v>1.1672727272727272</v>
      </c>
    </row>
    <row r="45" spans="1:7" ht="28.5" customHeight="1" thickBot="1">
      <c r="A45" s="172">
        <v>33024</v>
      </c>
      <c r="B45" s="117" t="s">
        <v>44</v>
      </c>
      <c r="C45" s="7" t="s">
        <v>207</v>
      </c>
      <c r="D45" s="7">
        <v>23</v>
      </c>
      <c r="E45" s="9" t="s">
        <v>234</v>
      </c>
      <c r="F45" s="22">
        <f t="shared" ref="F45:F50" si="5">14.18/D45</f>
        <v>0.61652173913043473</v>
      </c>
      <c r="G45" s="67">
        <f t="shared" si="4"/>
        <v>0.55826086956521737</v>
      </c>
    </row>
    <row r="46" spans="1:7" ht="28.5" customHeight="1" thickBot="1">
      <c r="A46" s="172">
        <v>33026</v>
      </c>
      <c r="B46" s="117" t="s">
        <v>250</v>
      </c>
      <c r="C46" s="7" t="s">
        <v>207</v>
      </c>
      <c r="D46" s="7">
        <v>30</v>
      </c>
      <c r="E46" s="9" t="s">
        <v>233</v>
      </c>
      <c r="F46" s="22">
        <f t="shared" si="5"/>
        <v>0.47266666666666668</v>
      </c>
      <c r="G46" s="67">
        <f t="shared" si="4"/>
        <v>0.42799999999999999</v>
      </c>
    </row>
    <row r="47" spans="1:7" ht="28.5" customHeight="1" thickBot="1">
      <c r="A47" s="172">
        <v>33027</v>
      </c>
      <c r="B47" s="117" t="s">
        <v>45</v>
      </c>
      <c r="C47" s="7" t="s">
        <v>207</v>
      </c>
      <c r="D47" s="7">
        <v>10</v>
      </c>
      <c r="E47" s="9" t="s">
        <v>233</v>
      </c>
      <c r="F47" s="22">
        <f t="shared" si="5"/>
        <v>1.4179999999999999</v>
      </c>
      <c r="G47" s="67">
        <f t="shared" si="4"/>
        <v>1.284</v>
      </c>
    </row>
    <row r="48" spans="1:7" ht="28.5" customHeight="1" thickBot="1">
      <c r="A48" s="178">
        <v>33029</v>
      </c>
      <c r="B48" s="117" t="s">
        <v>46</v>
      </c>
      <c r="C48" s="7" t="s">
        <v>207</v>
      </c>
      <c r="D48" s="7">
        <v>13</v>
      </c>
      <c r="E48" s="9" t="s">
        <v>233</v>
      </c>
      <c r="F48" s="22">
        <f t="shared" si="5"/>
        <v>1.0907692307692307</v>
      </c>
      <c r="G48" s="67">
        <f t="shared" si="4"/>
        <v>0.98769230769230765</v>
      </c>
    </row>
    <row r="49" spans="1:8" ht="33" customHeight="1" thickBot="1">
      <c r="A49" s="176">
        <v>33030</v>
      </c>
      <c r="B49" s="118" t="s">
        <v>47</v>
      </c>
      <c r="C49" s="8" t="s">
        <v>207</v>
      </c>
      <c r="D49" s="8">
        <v>13</v>
      </c>
      <c r="E49" s="16" t="s">
        <v>233</v>
      </c>
      <c r="F49" s="59">
        <f t="shared" si="5"/>
        <v>1.0907692307692307</v>
      </c>
      <c r="G49" s="67">
        <f t="shared" si="4"/>
        <v>0.98769230769230765</v>
      </c>
    </row>
    <row r="50" spans="1:8" ht="28.5" customHeight="1" thickBot="1">
      <c r="A50" s="173">
        <v>33031</v>
      </c>
      <c r="B50" s="123" t="s">
        <v>48</v>
      </c>
      <c r="C50" s="15" t="s">
        <v>207</v>
      </c>
      <c r="D50" s="15">
        <v>17</v>
      </c>
      <c r="E50" s="17" t="s">
        <v>233</v>
      </c>
      <c r="F50" s="60">
        <f t="shared" si="5"/>
        <v>0.83411764705882352</v>
      </c>
      <c r="G50" s="67">
        <f t="shared" si="4"/>
        <v>0.75529411764705878</v>
      </c>
    </row>
    <row r="51" spans="1:8" ht="27.75" customHeight="1" thickBot="1">
      <c r="A51" s="94">
        <v>33032</v>
      </c>
      <c r="B51" s="275" t="s">
        <v>49</v>
      </c>
      <c r="C51" s="180" t="s">
        <v>207</v>
      </c>
      <c r="D51" s="278">
        <v>17</v>
      </c>
      <c r="E51" s="66" t="s">
        <v>234</v>
      </c>
      <c r="F51" s="63">
        <v>1.2122999999999999</v>
      </c>
      <c r="G51" s="70">
        <f t="shared" si="4"/>
        <v>0.75529411764705878</v>
      </c>
    </row>
    <row r="52" spans="1:8" ht="3" hidden="1" customHeight="1">
      <c r="A52" s="181"/>
      <c r="B52" s="276"/>
      <c r="C52" s="182"/>
      <c r="D52" s="279"/>
      <c r="E52" s="183"/>
      <c r="F52" s="61"/>
      <c r="G52" s="71"/>
    </row>
    <row r="53" spans="1:8" ht="28.5" hidden="1" customHeight="1" thickBot="1">
      <c r="A53" s="177">
        <v>33032</v>
      </c>
      <c r="B53" s="277"/>
      <c r="C53" s="184"/>
      <c r="D53" s="280"/>
      <c r="E53" s="185"/>
      <c r="F53" s="62"/>
      <c r="G53" s="72"/>
    </row>
    <row r="54" spans="1:8" ht="28.5" customHeight="1" thickBot="1">
      <c r="A54" s="174">
        <v>33037</v>
      </c>
      <c r="B54" s="179" t="s">
        <v>50</v>
      </c>
      <c r="C54" s="57" t="s">
        <v>207</v>
      </c>
      <c r="D54" s="58">
        <v>27</v>
      </c>
      <c r="E54" s="13" t="s">
        <v>234</v>
      </c>
      <c r="F54" s="63">
        <f t="shared" ref="F54:F61" si="6">14.18/D54</f>
        <v>0.5251851851851852</v>
      </c>
      <c r="G54" s="67">
        <f t="shared" ref="G54:G64" si="7">12.84/D54</f>
        <v>0.47555555555555556</v>
      </c>
      <c r="H54" s="1">
        <v>3</v>
      </c>
    </row>
    <row r="55" spans="1:8" ht="30.75" customHeight="1" thickBot="1">
      <c r="A55" s="172">
        <v>33038</v>
      </c>
      <c r="B55" s="117" t="s">
        <v>51</v>
      </c>
      <c r="C55" s="7" t="s">
        <v>207</v>
      </c>
      <c r="D55" s="7">
        <v>20</v>
      </c>
      <c r="E55" s="9" t="s">
        <v>233</v>
      </c>
      <c r="F55" s="22">
        <f t="shared" si="6"/>
        <v>0.70899999999999996</v>
      </c>
      <c r="G55" s="67">
        <f t="shared" si="7"/>
        <v>0.64200000000000002</v>
      </c>
    </row>
    <row r="56" spans="1:8" ht="28.5" customHeight="1" thickBot="1">
      <c r="A56" s="172">
        <v>33044</v>
      </c>
      <c r="B56" s="117" t="s">
        <v>52</v>
      </c>
      <c r="C56" s="7" t="s">
        <v>207</v>
      </c>
      <c r="D56" s="7">
        <v>7</v>
      </c>
      <c r="E56" s="9" t="s">
        <v>233</v>
      </c>
      <c r="F56" s="22">
        <f t="shared" si="6"/>
        <v>2.0257142857142858</v>
      </c>
      <c r="G56" s="67">
        <f t="shared" si="7"/>
        <v>1.8342857142857143</v>
      </c>
    </row>
    <row r="57" spans="1:8" ht="28.5" customHeight="1" thickBot="1">
      <c r="A57" s="172">
        <v>33045</v>
      </c>
      <c r="B57" s="117" t="s">
        <v>53</v>
      </c>
      <c r="C57" s="7" t="s">
        <v>207</v>
      </c>
      <c r="D57" s="7">
        <v>16</v>
      </c>
      <c r="E57" s="9" t="s">
        <v>233</v>
      </c>
      <c r="F57" s="22">
        <f t="shared" si="6"/>
        <v>0.88624999999999998</v>
      </c>
      <c r="G57" s="67">
        <f t="shared" si="7"/>
        <v>0.80249999999999999</v>
      </c>
    </row>
    <row r="58" spans="1:8" ht="28.5" customHeight="1" thickBot="1">
      <c r="A58" s="172">
        <v>33047</v>
      </c>
      <c r="B58" s="117" t="s">
        <v>54</v>
      </c>
      <c r="C58" s="7" t="s">
        <v>207</v>
      </c>
      <c r="D58" s="7">
        <v>24</v>
      </c>
      <c r="E58" s="9" t="s">
        <v>233</v>
      </c>
      <c r="F58" s="22">
        <f t="shared" si="6"/>
        <v>0.59083333333333332</v>
      </c>
      <c r="G58" s="67">
        <f t="shared" si="7"/>
        <v>0.53500000000000003</v>
      </c>
    </row>
    <row r="59" spans="1:8" ht="28.5" customHeight="1" thickBot="1">
      <c r="A59" s="172">
        <v>33051</v>
      </c>
      <c r="B59" s="117" t="s">
        <v>55</v>
      </c>
      <c r="C59" s="7" t="s">
        <v>207</v>
      </c>
      <c r="D59" s="7">
        <v>20</v>
      </c>
      <c r="E59" s="9" t="s">
        <v>233</v>
      </c>
      <c r="F59" s="22">
        <f t="shared" si="6"/>
        <v>0.70899999999999996</v>
      </c>
      <c r="G59" s="68">
        <f t="shared" si="7"/>
        <v>0.64200000000000002</v>
      </c>
    </row>
    <row r="60" spans="1:8" ht="30" customHeight="1" thickBot="1">
      <c r="A60" s="172">
        <v>33054</v>
      </c>
      <c r="B60" s="117" t="s">
        <v>56</v>
      </c>
      <c r="C60" s="7" t="s">
        <v>210</v>
      </c>
      <c r="D60" s="7">
        <v>50</v>
      </c>
      <c r="E60" s="9" t="s">
        <v>233</v>
      </c>
      <c r="F60" s="22">
        <f t="shared" si="6"/>
        <v>0.28360000000000002</v>
      </c>
      <c r="G60" s="67">
        <f t="shared" si="7"/>
        <v>0.25679999999999997</v>
      </c>
    </row>
    <row r="61" spans="1:8" ht="28.5" customHeight="1" thickBot="1">
      <c r="A61" s="172">
        <v>33083</v>
      </c>
      <c r="B61" s="117" t="s">
        <v>57</v>
      </c>
      <c r="C61" s="7" t="s">
        <v>208</v>
      </c>
      <c r="D61" s="7">
        <v>40</v>
      </c>
      <c r="E61" s="9" t="s">
        <v>233</v>
      </c>
      <c r="F61" s="22">
        <f t="shared" si="6"/>
        <v>0.35449999999999998</v>
      </c>
      <c r="G61" s="67">
        <f t="shared" si="7"/>
        <v>0.32100000000000001</v>
      </c>
    </row>
    <row r="62" spans="1:8" ht="28.5" customHeight="1" thickBot="1">
      <c r="A62" s="172">
        <v>33084</v>
      </c>
      <c r="B62" s="117" t="s">
        <v>58</v>
      </c>
      <c r="C62" s="7" t="s">
        <v>211</v>
      </c>
      <c r="D62" s="7">
        <v>3</v>
      </c>
      <c r="E62" s="65" t="s">
        <v>216</v>
      </c>
      <c r="F62" s="22">
        <v>0</v>
      </c>
      <c r="G62" s="67">
        <f t="shared" si="7"/>
        <v>4.28</v>
      </c>
    </row>
    <row r="63" spans="1:8" ht="28.5" customHeight="1" thickBot="1">
      <c r="A63" s="172">
        <v>33085</v>
      </c>
      <c r="B63" s="117" t="s">
        <v>59</v>
      </c>
      <c r="C63" s="7" t="s">
        <v>211</v>
      </c>
      <c r="D63" s="7">
        <v>3</v>
      </c>
      <c r="E63" s="65" t="s">
        <v>60</v>
      </c>
      <c r="F63" s="22">
        <v>0</v>
      </c>
      <c r="G63" s="67">
        <f t="shared" si="7"/>
        <v>4.28</v>
      </c>
    </row>
    <row r="64" spans="1:8" ht="30" customHeight="1" thickBot="1">
      <c r="A64" s="172">
        <v>33090</v>
      </c>
      <c r="B64" s="117" t="s">
        <v>61</v>
      </c>
      <c r="C64" s="7" t="s">
        <v>211</v>
      </c>
      <c r="D64" s="7">
        <v>2</v>
      </c>
      <c r="E64" s="65" t="s">
        <v>60</v>
      </c>
      <c r="F64" s="64">
        <v>0</v>
      </c>
      <c r="G64" s="67">
        <f t="shared" si="7"/>
        <v>6.42</v>
      </c>
    </row>
    <row r="65" spans="1:8" s="5" customFormat="1" ht="32.25" customHeight="1" thickBot="1">
      <c r="A65" s="110" t="s">
        <v>0</v>
      </c>
      <c r="B65" s="111" t="s">
        <v>1</v>
      </c>
      <c r="C65" s="169" t="s">
        <v>206</v>
      </c>
      <c r="D65" s="25" t="s">
        <v>2</v>
      </c>
      <c r="E65" s="25" t="s">
        <v>3</v>
      </c>
      <c r="F65" s="112" t="s">
        <v>213</v>
      </c>
      <c r="G65" s="51" t="s">
        <v>214</v>
      </c>
    </row>
    <row r="66" spans="1:8" ht="28.5" customHeight="1" thickBot="1">
      <c r="A66" s="73">
        <v>33101</v>
      </c>
      <c r="B66" s="121" t="s">
        <v>62</v>
      </c>
      <c r="C66" s="7" t="s">
        <v>207</v>
      </c>
      <c r="D66" s="7">
        <v>21</v>
      </c>
      <c r="E66" s="9" t="s">
        <v>233</v>
      </c>
      <c r="F66" s="27">
        <f t="shared" ref="F66:F84" si="8">14.18/D66</f>
        <v>0.67523809523809519</v>
      </c>
      <c r="G66" s="67">
        <f t="shared" ref="G66:G84" si="9">12.84/D66</f>
        <v>0.61142857142857143</v>
      </c>
    </row>
    <row r="67" spans="1:8" ht="28.5" customHeight="1" thickBot="1">
      <c r="A67" s="73">
        <v>33104</v>
      </c>
      <c r="B67" s="121" t="s">
        <v>63</v>
      </c>
      <c r="C67" s="7" t="s">
        <v>207</v>
      </c>
      <c r="D67" s="7">
        <v>18</v>
      </c>
      <c r="E67" s="9" t="s">
        <v>234</v>
      </c>
      <c r="F67" s="27">
        <f t="shared" si="8"/>
        <v>0.7877777777777778</v>
      </c>
      <c r="G67" s="67">
        <f t="shared" si="9"/>
        <v>0.71333333333333337</v>
      </c>
    </row>
    <row r="68" spans="1:8" ht="28.5" customHeight="1" thickBot="1">
      <c r="A68" s="73">
        <v>33105</v>
      </c>
      <c r="B68" s="121" t="s">
        <v>64</v>
      </c>
      <c r="C68" s="7" t="s">
        <v>207</v>
      </c>
      <c r="D68" s="7">
        <v>15</v>
      </c>
      <c r="E68" s="9" t="s">
        <v>233</v>
      </c>
      <c r="F68" s="27">
        <f t="shared" si="8"/>
        <v>0.94533333333333336</v>
      </c>
      <c r="G68" s="67">
        <f t="shared" si="9"/>
        <v>0.85599999999999998</v>
      </c>
    </row>
    <row r="69" spans="1:8" ht="28.5" customHeight="1" thickBot="1">
      <c r="A69" s="73">
        <v>33106</v>
      </c>
      <c r="B69" s="121" t="s">
        <v>65</v>
      </c>
      <c r="C69" s="7" t="s">
        <v>207</v>
      </c>
      <c r="D69" s="7">
        <v>25</v>
      </c>
      <c r="E69" s="9" t="s">
        <v>233</v>
      </c>
      <c r="F69" s="27">
        <f t="shared" si="8"/>
        <v>0.56720000000000004</v>
      </c>
      <c r="G69" s="67">
        <f t="shared" si="9"/>
        <v>0.51359999999999995</v>
      </c>
    </row>
    <row r="70" spans="1:8" ht="28.5" customHeight="1" thickBot="1">
      <c r="A70" s="73">
        <v>33107</v>
      </c>
      <c r="B70" s="121" t="s">
        <v>66</v>
      </c>
      <c r="C70" s="7" t="s">
        <v>207</v>
      </c>
      <c r="D70" s="7">
        <v>21</v>
      </c>
      <c r="E70" s="9" t="s">
        <v>233</v>
      </c>
      <c r="F70" s="27">
        <f t="shared" si="8"/>
        <v>0.67523809523809519</v>
      </c>
      <c r="G70" s="67">
        <f t="shared" si="9"/>
        <v>0.61142857142857143</v>
      </c>
    </row>
    <row r="71" spans="1:8" ht="28.5" customHeight="1" thickBot="1">
      <c r="A71" s="73">
        <v>33108</v>
      </c>
      <c r="B71" s="121" t="s">
        <v>67</v>
      </c>
      <c r="C71" s="7" t="s">
        <v>207</v>
      </c>
      <c r="D71" s="7">
        <v>18</v>
      </c>
      <c r="E71" s="9" t="s">
        <v>233</v>
      </c>
      <c r="F71" s="27">
        <f t="shared" si="8"/>
        <v>0.7877777777777778</v>
      </c>
      <c r="G71" s="67">
        <f t="shared" si="9"/>
        <v>0.71333333333333337</v>
      </c>
    </row>
    <row r="72" spans="1:8" ht="28.5" customHeight="1" thickBot="1">
      <c r="A72" s="73">
        <v>33110</v>
      </c>
      <c r="B72" s="121" t="s">
        <v>68</v>
      </c>
      <c r="C72" s="7" t="s">
        <v>210</v>
      </c>
      <c r="D72" s="7">
        <v>80</v>
      </c>
      <c r="E72" s="9" t="s">
        <v>233</v>
      </c>
      <c r="F72" s="27">
        <f t="shared" si="8"/>
        <v>0.17724999999999999</v>
      </c>
      <c r="G72" s="67">
        <f t="shared" si="9"/>
        <v>0.1605</v>
      </c>
    </row>
    <row r="73" spans="1:8" ht="28.5" customHeight="1" thickBot="1">
      <c r="A73" s="73">
        <v>33111</v>
      </c>
      <c r="B73" s="121" t="s">
        <v>69</v>
      </c>
      <c r="C73" s="7" t="s">
        <v>210</v>
      </c>
      <c r="D73" s="7">
        <v>1.6</v>
      </c>
      <c r="E73" s="9" t="s">
        <v>233</v>
      </c>
      <c r="F73" s="27">
        <f t="shared" si="8"/>
        <v>8.8624999999999989</v>
      </c>
      <c r="G73" s="67">
        <f t="shared" si="9"/>
        <v>8.0249999999999986</v>
      </c>
    </row>
    <row r="74" spans="1:8" ht="28.5" customHeight="1" thickBot="1">
      <c r="A74" s="73">
        <v>33114</v>
      </c>
      <c r="B74" s="121" t="s">
        <v>70</v>
      </c>
      <c r="C74" s="7" t="s">
        <v>207</v>
      </c>
      <c r="D74" s="7">
        <v>28</v>
      </c>
      <c r="E74" s="9" t="s">
        <v>233</v>
      </c>
      <c r="F74" s="27">
        <f t="shared" si="8"/>
        <v>0.50642857142857145</v>
      </c>
      <c r="G74" s="67">
        <f t="shared" si="9"/>
        <v>0.45857142857142857</v>
      </c>
    </row>
    <row r="75" spans="1:8" ht="28.5" customHeight="1" thickBot="1">
      <c r="A75" s="73">
        <v>33116</v>
      </c>
      <c r="B75" s="121" t="s">
        <v>71</v>
      </c>
      <c r="C75" s="7" t="s">
        <v>208</v>
      </c>
      <c r="D75" s="7">
        <v>80</v>
      </c>
      <c r="E75" s="9" t="s">
        <v>233</v>
      </c>
      <c r="F75" s="27">
        <f t="shared" si="8"/>
        <v>0.17724999999999999</v>
      </c>
      <c r="G75" s="67">
        <f t="shared" si="9"/>
        <v>0.1605</v>
      </c>
      <c r="H75" s="1">
        <v>4</v>
      </c>
    </row>
    <row r="76" spans="1:8" ht="28.5" customHeight="1" thickBot="1">
      <c r="A76" s="73">
        <v>34001</v>
      </c>
      <c r="B76" s="121" t="s">
        <v>72</v>
      </c>
      <c r="C76" s="7" t="s">
        <v>208</v>
      </c>
      <c r="D76" s="7">
        <v>3.5</v>
      </c>
      <c r="E76" s="9" t="s">
        <v>233</v>
      </c>
      <c r="F76" s="27">
        <f t="shared" si="8"/>
        <v>4.0514285714285716</v>
      </c>
      <c r="G76" s="67">
        <f t="shared" si="9"/>
        <v>3.6685714285714286</v>
      </c>
    </row>
    <row r="77" spans="1:8" ht="29.25" customHeight="1" thickBot="1">
      <c r="A77" s="73">
        <v>34002</v>
      </c>
      <c r="B77" s="121" t="s">
        <v>73</v>
      </c>
      <c r="C77" s="7" t="s">
        <v>207</v>
      </c>
      <c r="D77" s="7">
        <v>5.5</v>
      </c>
      <c r="E77" s="9" t="s">
        <v>233</v>
      </c>
      <c r="F77" s="27">
        <f t="shared" si="8"/>
        <v>2.5781818181818181</v>
      </c>
      <c r="G77" s="67">
        <f t="shared" si="9"/>
        <v>2.3345454545454545</v>
      </c>
    </row>
    <row r="78" spans="1:8" ht="28.5" customHeight="1" thickBot="1">
      <c r="A78" s="73">
        <v>43003</v>
      </c>
      <c r="B78" s="121" t="s">
        <v>74</v>
      </c>
      <c r="C78" s="7" t="s">
        <v>207</v>
      </c>
      <c r="D78" s="7">
        <v>7.5</v>
      </c>
      <c r="E78" s="9" t="s">
        <v>233</v>
      </c>
      <c r="F78" s="27">
        <f t="shared" si="8"/>
        <v>1.8906666666666667</v>
      </c>
      <c r="G78" s="67">
        <f t="shared" si="9"/>
        <v>1.712</v>
      </c>
    </row>
    <row r="79" spans="1:8" ht="28.5" customHeight="1" thickBot="1">
      <c r="A79" s="73">
        <v>34004</v>
      </c>
      <c r="B79" s="121" t="s">
        <v>75</v>
      </c>
      <c r="C79" s="7" t="s">
        <v>207</v>
      </c>
      <c r="D79" s="7">
        <v>7.5</v>
      </c>
      <c r="E79" s="9" t="s">
        <v>233</v>
      </c>
      <c r="F79" s="27">
        <f t="shared" si="8"/>
        <v>1.8906666666666667</v>
      </c>
      <c r="G79" s="67">
        <f t="shared" si="9"/>
        <v>1.712</v>
      </c>
    </row>
    <row r="80" spans="1:8" ht="28.5" customHeight="1" thickBot="1">
      <c r="A80" s="73">
        <v>34005</v>
      </c>
      <c r="B80" s="121" t="s">
        <v>76</v>
      </c>
      <c r="C80" s="7" t="s">
        <v>207</v>
      </c>
      <c r="D80" s="7">
        <v>9.5</v>
      </c>
      <c r="E80" s="9" t="s">
        <v>233</v>
      </c>
      <c r="F80" s="27">
        <f t="shared" si="8"/>
        <v>1.4926315789473683</v>
      </c>
      <c r="G80" s="67">
        <f t="shared" si="9"/>
        <v>1.351578947368421</v>
      </c>
    </row>
    <row r="81" spans="1:8" ht="28.5" customHeight="1" thickBot="1">
      <c r="A81" s="73">
        <v>34006</v>
      </c>
      <c r="B81" s="121" t="s">
        <v>77</v>
      </c>
      <c r="C81" s="7" t="s">
        <v>207</v>
      </c>
      <c r="D81" s="7">
        <v>5.5</v>
      </c>
      <c r="E81" s="9" t="s">
        <v>233</v>
      </c>
      <c r="F81" s="27">
        <f t="shared" si="8"/>
        <v>2.5781818181818181</v>
      </c>
      <c r="G81" s="67">
        <f t="shared" si="9"/>
        <v>2.3345454545454545</v>
      </c>
    </row>
    <row r="82" spans="1:8" ht="32.25" customHeight="1" thickBot="1">
      <c r="A82" s="73">
        <v>34017</v>
      </c>
      <c r="B82" s="121" t="s">
        <v>78</v>
      </c>
      <c r="C82" s="7" t="s">
        <v>207</v>
      </c>
      <c r="D82" s="7">
        <v>11</v>
      </c>
      <c r="E82" s="9" t="s">
        <v>234</v>
      </c>
      <c r="F82" s="27">
        <f t="shared" si="8"/>
        <v>1.2890909090909091</v>
      </c>
      <c r="G82" s="67">
        <f t="shared" si="9"/>
        <v>1.1672727272727272</v>
      </c>
    </row>
    <row r="83" spans="1:8" ht="28.5" customHeight="1" thickBot="1">
      <c r="A83" s="73">
        <v>34018</v>
      </c>
      <c r="B83" s="121" t="s">
        <v>79</v>
      </c>
      <c r="C83" s="7" t="s">
        <v>207</v>
      </c>
      <c r="D83" s="7">
        <v>18</v>
      </c>
      <c r="E83" s="9" t="s">
        <v>233</v>
      </c>
      <c r="F83" s="27">
        <f t="shared" si="8"/>
        <v>0.7877777777777778</v>
      </c>
      <c r="G83" s="67">
        <f t="shared" si="9"/>
        <v>0.71333333333333337</v>
      </c>
    </row>
    <row r="84" spans="1:8" ht="30.75" customHeight="1" thickBot="1">
      <c r="A84" s="73">
        <v>34019</v>
      </c>
      <c r="B84" s="121" t="s">
        <v>80</v>
      </c>
      <c r="C84" s="7" t="s">
        <v>207</v>
      </c>
      <c r="D84" s="7">
        <v>18</v>
      </c>
      <c r="E84" s="9" t="s">
        <v>233</v>
      </c>
      <c r="F84" s="27">
        <f t="shared" si="8"/>
        <v>0.7877777777777778</v>
      </c>
      <c r="G84" s="67">
        <f t="shared" si="9"/>
        <v>0.71333333333333337</v>
      </c>
    </row>
    <row r="85" spans="1:8" s="5" customFormat="1" ht="32.25" customHeight="1" thickBot="1">
      <c r="A85" s="110" t="s">
        <v>0</v>
      </c>
      <c r="B85" s="111" t="s">
        <v>1</v>
      </c>
      <c r="C85" s="169" t="s">
        <v>206</v>
      </c>
      <c r="D85" s="25" t="s">
        <v>2</v>
      </c>
      <c r="E85" s="25" t="s">
        <v>3</v>
      </c>
      <c r="F85" s="112" t="s">
        <v>213</v>
      </c>
      <c r="G85" s="26" t="s">
        <v>214</v>
      </c>
    </row>
    <row r="86" spans="1:8" ht="28.5" customHeight="1" thickBot="1">
      <c r="A86" s="73">
        <v>34020</v>
      </c>
      <c r="B86" s="117" t="s">
        <v>81</v>
      </c>
      <c r="C86" s="7" t="s">
        <v>207</v>
      </c>
      <c r="D86" s="7">
        <v>25</v>
      </c>
      <c r="E86" s="9" t="s">
        <v>233</v>
      </c>
      <c r="F86" s="27">
        <f t="shared" ref="F86:F100" si="10">14.18/D86</f>
        <v>0.56720000000000004</v>
      </c>
      <c r="G86" s="80">
        <f t="shared" ref="G86:G100" si="11">12.84/D86</f>
        <v>0.51359999999999995</v>
      </c>
    </row>
    <row r="87" spans="1:8" ht="28.5" customHeight="1" thickBot="1">
      <c r="A87" s="73">
        <v>34021</v>
      </c>
      <c r="B87" s="117" t="s">
        <v>82</v>
      </c>
      <c r="C87" s="7" t="s">
        <v>207</v>
      </c>
      <c r="D87" s="7">
        <v>4.5</v>
      </c>
      <c r="E87" s="9" t="s">
        <v>234</v>
      </c>
      <c r="F87" s="27">
        <f t="shared" si="10"/>
        <v>3.1511111111111112</v>
      </c>
      <c r="G87" s="80">
        <f t="shared" si="11"/>
        <v>2.8533333333333335</v>
      </c>
    </row>
    <row r="88" spans="1:8" ht="28.5" customHeight="1" thickBot="1">
      <c r="A88" s="73">
        <v>34022</v>
      </c>
      <c r="B88" s="117" t="s">
        <v>83</v>
      </c>
      <c r="C88" s="7" t="s">
        <v>207</v>
      </c>
      <c r="D88" s="7">
        <v>8</v>
      </c>
      <c r="E88" s="9" t="s">
        <v>233</v>
      </c>
      <c r="F88" s="27">
        <f t="shared" si="10"/>
        <v>1.7725</v>
      </c>
      <c r="G88" s="80">
        <f t="shared" si="11"/>
        <v>1.605</v>
      </c>
    </row>
    <row r="89" spans="1:8" ht="28.5" customHeight="1" thickBot="1">
      <c r="A89" s="73">
        <v>34023</v>
      </c>
      <c r="B89" s="117" t="s">
        <v>84</v>
      </c>
      <c r="C89" s="7" t="s">
        <v>207</v>
      </c>
      <c r="D89" s="7">
        <v>25</v>
      </c>
      <c r="E89" s="9" t="s">
        <v>234</v>
      </c>
      <c r="F89" s="27">
        <f t="shared" si="10"/>
        <v>0.56720000000000004</v>
      </c>
      <c r="G89" s="80">
        <f t="shared" si="11"/>
        <v>0.51359999999999995</v>
      </c>
    </row>
    <row r="90" spans="1:8" ht="28.5" customHeight="1" thickBot="1">
      <c r="A90" s="73">
        <v>34024</v>
      </c>
      <c r="B90" s="117" t="s">
        <v>85</v>
      </c>
      <c r="C90" s="7" t="s">
        <v>207</v>
      </c>
      <c r="D90" s="7">
        <v>30</v>
      </c>
      <c r="E90" s="9" t="s">
        <v>233</v>
      </c>
      <c r="F90" s="27">
        <f t="shared" si="10"/>
        <v>0.47266666666666668</v>
      </c>
      <c r="G90" s="80">
        <f t="shared" si="11"/>
        <v>0.42799999999999999</v>
      </c>
    </row>
    <row r="91" spans="1:8" ht="28.5" customHeight="1" thickBot="1">
      <c r="A91" s="73">
        <v>34025</v>
      </c>
      <c r="B91" s="117" t="s">
        <v>86</v>
      </c>
      <c r="C91" s="7" t="s">
        <v>207</v>
      </c>
      <c r="D91" s="7">
        <v>35</v>
      </c>
      <c r="E91" s="9" t="s">
        <v>235</v>
      </c>
      <c r="F91" s="27">
        <f t="shared" si="10"/>
        <v>0.40514285714285714</v>
      </c>
      <c r="G91" s="80">
        <f t="shared" si="11"/>
        <v>0.36685714285714283</v>
      </c>
    </row>
    <row r="92" spans="1:8" ht="28.5" customHeight="1" thickBot="1">
      <c r="A92" s="73">
        <v>34028</v>
      </c>
      <c r="B92" s="117" t="s">
        <v>87</v>
      </c>
      <c r="C92" s="7" t="s">
        <v>207</v>
      </c>
      <c r="D92" s="7">
        <v>6</v>
      </c>
      <c r="E92" s="9" t="s">
        <v>233</v>
      </c>
      <c r="F92" s="27">
        <f t="shared" si="10"/>
        <v>2.3633333333333333</v>
      </c>
      <c r="G92" s="80">
        <f t="shared" si="11"/>
        <v>2.14</v>
      </c>
    </row>
    <row r="93" spans="1:8" ht="31.5" customHeight="1" thickBot="1">
      <c r="A93" s="73">
        <v>34029</v>
      </c>
      <c r="B93" s="117" t="s">
        <v>88</v>
      </c>
      <c r="C93" s="7" t="s">
        <v>207</v>
      </c>
      <c r="D93" s="7">
        <v>8</v>
      </c>
      <c r="E93" s="9" t="s">
        <v>233</v>
      </c>
      <c r="F93" s="27">
        <f t="shared" si="10"/>
        <v>1.7725</v>
      </c>
      <c r="G93" s="80">
        <f t="shared" si="11"/>
        <v>1.605</v>
      </c>
    </row>
    <row r="94" spans="1:8" ht="28.5" customHeight="1" thickBot="1">
      <c r="A94" s="73">
        <v>34035</v>
      </c>
      <c r="B94" s="117" t="s">
        <v>89</v>
      </c>
      <c r="C94" s="7" t="s">
        <v>207</v>
      </c>
      <c r="D94" s="7">
        <v>32</v>
      </c>
      <c r="E94" s="9" t="s">
        <v>233</v>
      </c>
      <c r="F94" s="27">
        <f t="shared" si="10"/>
        <v>0.44312499999999999</v>
      </c>
      <c r="G94" s="80">
        <f t="shared" si="11"/>
        <v>0.40125</v>
      </c>
    </row>
    <row r="95" spans="1:8" ht="28.5" customHeight="1" thickBot="1">
      <c r="A95" s="73">
        <v>34036</v>
      </c>
      <c r="B95" s="117" t="s">
        <v>90</v>
      </c>
      <c r="C95" s="7" t="s">
        <v>207</v>
      </c>
      <c r="D95" s="7">
        <v>80</v>
      </c>
      <c r="E95" s="9" t="s">
        <v>233</v>
      </c>
      <c r="F95" s="27">
        <f t="shared" si="10"/>
        <v>0.17724999999999999</v>
      </c>
      <c r="G95" s="80">
        <f t="shared" si="11"/>
        <v>0.1605</v>
      </c>
      <c r="H95" s="1">
        <v>5</v>
      </c>
    </row>
    <row r="96" spans="1:8" ht="28.5" customHeight="1" thickBot="1">
      <c r="A96" s="73">
        <v>34038</v>
      </c>
      <c r="B96" s="117" t="s">
        <v>91</v>
      </c>
      <c r="C96" s="7" t="s">
        <v>207</v>
      </c>
      <c r="D96" s="7">
        <v>50</v>
      </c>
      <c r="E96" s="9" t="s">
        <v>233</v>
      </c>
      <c r="F96" s="27">
        <f t="shared" si="10"/>
        <v>0.28360000000000002</v>
      </c>
      <c r="G96" s="80">
        <f t="shared" si="11"/>
        <v>0.25679999999999997</v>
      </c>
    </row>
    <row r="97" spans="1:7" ht="28.5" customHeight="1" thickBot="1">
      <c r="A97" s="73">
        <v>34039</v>
      </c>
      <c r="B97" s="117" t="s">
        <v>92</v>
      </c>
      <c r="C97" s="7" t="s">
        <v>207</v>
      </c>
      <c r="D97" s="7">
        <v>30</v>
      </c>
      <c r="E97" s="9" t="s">
        <v>233</v>
      </c>
      <c r="F97" s="27">
        <f t="shared" si="10"/>
        <v>0.47266666666666668</v>
      </c>
      <c r="G97" s="80">
        <f t="shared" si="11"/>
        <v>0.42799999999999999</v>
      </c>
    </row>
    <row r="98" spans="1:7" ht="28.5" customHeight="1" thickBot="1">
      <c r="A98" s="73">
        <v>34040</v>
      </c>
      <c r="B98" s="117" t="s">
        <v>93</v>
      </c>
      <c r="C98" s="7" t="s">
        <v>207</v>
      </c>
      <c r="D98" s="7">
        <v>45</v>
      </c>
      <c r="E98" s="9" t="s">
        <v>234</v>
      </c>
      <c r="F98" s="27">
        <f t="shared" si="10"/>
        <v>0.31511111111111112</v>
      </c>
      <c r="G98" s="80">
        <f t="shared" si="11"/>
        <v>0.28533333333333333</v>
      </c>
    </row>
    <row r="99" spans="1:7" ht="28.5" customHeight="1" thickBot="1">
      <c r="A99" s="83">
        <v>34041</v>
      </c>
      <c r="B99" s="118" t="s">
        <v>94</v>
      </c>
      <c r="C99" s="8" t="s">
        <v>207</v>
      </c>
      <c r="D99" s="8">
        <v>80</v>
      </c>
      <c r="E99" s="16" t="s">
        <v>233</v>
      </c>
      <c r="F99" s="28">
        <f t="shared" si="10"/>
        <v>0.17724999999999999</v>
      </c>
      <c r="G99" s="81">
        <f t="shared" si="11"/>
        <v>0.1605</v>
      </c>
    </row>
    <row r="100" spans="1:7" ht="30.75" customHeight="1" thickBot="1">
      <c r="A100" s="84">
        <v>34049</v>
      </c>
      <c r="B100" s="123" t="s">
        <v>95</v>
      </c>
      <c r="C100" s="15" t="s">
        <v>208</v>
      </c>
      <c r="D100" s="15">
        <v>62</v>
      </c>
      <c r="E100" s="17" t="s">
        <v>233</v>
      </c>
      <c r="F100" s="29">
        <f t="shared" si="10"/>
        <v>0.22870967741935483</v>
      </c>
      <c r="G100" s="82">
        <f t="shared" si="11"/>
        <v>0.20709677419354838</v>
      </c>
    </row>
    <row r="101" spans="1:7" s="5" customFormat="1" ht="30.75" customHeight="1" thickBot="1">
      <c r="A101" s="229" t="s">
        <v>96</v>
      </c>
      <c r="B101" s="230"/>
      <c r="C101" s="230"/>
      <c r="D101" s="230"/>
      <c r="E101" s="230"/>
      <c r="F101" s="230"/>
      <c r="G101" s="231"/>
    </row>
    <row r="102" spans="1:7" s="5" customFormat="1" ht="32.25" customHeight="1" thickBot="1">
      <c r="A102" s="110" t="s">
        <v>0</v>
      </c>
      <c r="B102" s="111" t="s">
        <v>1</v>
      </c>
      <c r="C102" s="169" t="s">
        <v>206</v>
      </c>
      <c r="D102" s="25" t="s">
        <v>2</v>
      </c>
      <c r="E102" s="25" t="s">
        <v>3</v>
      </c>
      <c r="F102" s="112" t="s">
        <v>213</v>
      </c>
      <c r="G102" s="26" t="s">
        <v>214</v>
      </c>
    </row>
    <row r="103" spans="1:7" ht="28.5" customHeight="1" thickBot="1">
      <c r="A103" s="73">
        <v>10001</v>
      </c>
      <c r="B103" s="117" t="s">
        <v>97</v>
      </c>
      <c r="C103" s="7" t="s">
        <v>211</v>
      </c>
      <c r="D103" s="14">
        <v>3</v>
      </c>
      <c r="E103" s="18" t="s">
        <v>60</v>
      </c>
      <c r="F103" s="22">
        <v>0</v>
      </c>
      <c r="G103" s="68">
        <f t="shared" ref="G103:G112" si="12">12.84/D103</f>
        <v>4.28</v>
      </c>
    </row>
    <row r="104" spans="1:7" ht="28.5" customHeight="1" thickBot="1">
      <c r="A104" s="73">
        <v>10002</v>
      </c>
      <c r="B104" s="117" t="s">
        <v>98</v>
      </c>
      <c r="C104" s="7" t="s">
        <v>211</v>
      </c>
      <c r="D104" s="14">
        <v>2</v>
      </c>
      <c r="E104" s="18" t="s">
        <v>60</v>
      </c>
      <c r="F104" s="22">
        <v>0</v>
      </c>
      <c r="G104" s="67">
        <f t="shared" si="12"/>
        <v>6.42</v>
      </c>
    </row>
    <row r="105" spans="1:7" ht="31.5" customHeight="1" thickBot="1">
      <c r="A105" s="73">
        <v>10003</v>
      </c>
      <c r="B105" s="117" t="s">
        <v>99</v>
      </c>
      <c r="C105" s="7" t="s">
        <v>211</v>
      </c>
      <c r="D105" s="14">
        <v>1.75</v>
      </c>
      <c r="E105" s="18" t="s">
        <v>60</v>
      </c>
      <c r="F105" s="22">
        <v>0</v>
      </c>
      <c r="G105" s="67">
        <f t="shared" si="12"/>
        <v>7.3371428571428572</v>
      </c>
    </row>
    <row r="106" spans="1:7" ht="28.5" customHeight="1" thickBot="1">
      <c r="A106" s="73">
        <v>10005</v>
      </c>
      <c r="B106" s="117" t="s">
        <v>100</v>
      </c>
      <c r="C106" s="7" t="s">
        <v>211</v>
      </c>
      <c r="D106" s="14">
        <v>1.5</v>
      </c>
      <c r="E106" s="18" t="s">
        <v>216</v>
      </c>
      <c r="F106" s="22">
        <v>0</v>
      </c>
      <c r="G106" s="67">
        <f t="shared" si="12"/>
        <v>8.56</v>
      </c>
    </row>
    <row r="107" spans="1:7" ht="28.5" customHeight="1" thickBot="1">
      <c r="A107" s="73">
        <v>10006</v>
      </c>
      <c r="B107" s="117" t="s">
        <v>101</v>
      </c>
      <c r="C107" s="7" t="s">
        <v>211</v>
      </c>
      <c r="D107" s="14">
        <v>2</v>
      </c>
      <c r="E107" s="18" t="s">
        <v>217</v>
      </c>
      <c r="F107" s="22">
        <v>0</v>
      </c>
      <c r="G107" s="67">
        <f t="shared" si="12"/>
        <v>6.42</v>
      </c>
    </row>
    <row r="108" spans="1:7" ht="28.5" customHeight="1" thickBot="1">
      <c r="A108" s="73">
        <v>10007</v>
      </c>
      <c r="B108" s="117" t="s">
        <v>102</v>
      </c>
      <c r="C108" s="7" t="s">
        <v>211</v>
      </c>
      <c r="D108" s="14">
        <v>2.5</v>
      </c>
      <c r="E108" s="18" t="s">
        <v>216</v>
      </c>
      <c r="F108" s="22">
        <v>0</v>
      </c>
      <c r="G108" s="67">
        <f t="shared" si="12"/>
        <v>5.1360000000000001</v>
      </c>
    </row>
    <row r="109" spans="1:7" ht="28.5" customHeight="1" thickBot="1">
      <c r="A109" s="73">
        <v>10009</v>
      </c>
      <c r="B109" s="117" t="s">
        <v>103</v>
      </c>
      <c r="C109" s="7" t="s">
        <v>211</v>
      </c>
      <c r="D109" s="14">
        <v>1.5</v>
      </c>
      <c r="E109" s="18" t="s">
        <v>216</v>
      </c>
      <c r="F109" s="22">
        <v>0</v>
      </c>
      <c r="G109" s="67">
        <f t="shared" si="12"/>
        <v>8.56</v>
      </c>
    </row>
    <row r="110" spans="1:7" ht="31.5" customHeight="1" thickBot="1">
      <c r="A110" s="73">
        <v>10010</v>
      </c>
      <c r="B110" s="117" t="s">
        <v>104</v>
      </c>
      <c r="C110" s="7" t="s">
        <v>211</v>
      </c>
      <c r="D110" s="14">
        <v>2</v>
      </c>
      <c r="E110" s="18" t="s">
        <v>218</v>
      </c>
      <c r="F110" s="22">
        <v>0</v>
      </c>
      <c r="G110" s="67">
        <f t="shared" si="12"/>
        <v>6.42</v>
      </c>
    </row>
    <row r="111" spans="1:7" ht="33" customHeight="1" thickBot="1">
      <c r="A111" s="73">
        <v>10016</v>
      </c>
      <c r="B111" s="117" t="s">
        <v>105</v>
      </c>
      <c r="C111" s="7" t="s">
        <v>211</v>
      </c>
      <c r="D111" s="14">
        <v>1.8</v>
      </c>
      <c r="E111" s="18" t="s">
        <v>216</v>
      </c>
      <c r="F111" s="22">
        <v>0</v>
      </c>
      <c r="G111" s="67">
        <f t="shared" si="12"/>
        <v>7.1333333333333329</v>
      </c>
    </row>
    <row r="112" spans="1:7" ht="30" customHeight="1" thickBot="1">
      <c r="A112" s="73">
        <v>10017</v>
      </c>
      <c r="B112" s="117" t="s">
        <v>106</v>
      </c>
      <c r="C112" s="7" t="s">
        <v>211</v>
      </c>
      <c r="D112" s="14">
        <v>1.25</v>
      </c>
      <c r="E112" s="18" t="s">
        <v>216</v>
      </c>
      <c r="F112" s="22">
        <v>0</v>
      </c>
      <c r="G112" s="67">
        <f t="shared" si="12"/>
        <v>10.272</v>
      </c>
    </row>
    <row r="113" spans="1:8" ht="30" customHeight="1" thickBot="1">
      <c r="A113" s="73">
        <v>10018</v>
      </c>
      <c r="B113" s="117" t="s">
        <v>107</v>
      </c>
      <c r="C113" s="7" t="s">
        <v>211</v>
      </c>
      <c r="D113" s="14">
        <v>1</v>
      </c>
      <c r="E113" s="18" t="s">
        <v>216</v>
      </c>
      <c r="F113" s="22">
        <v>0</v>
      </c>
      <c r="G113" s="67">
        <f>12.84</f>
        <v>12.84</v>
      </c>
      <c r="H113" s="1">
        <v>6</v>
      </c>
    </row>
    <row r="114" spans="1:8" ht="28.5" customHeight="1" thickBot="1">
      <c r="A114" s="73">
        <v>10019</v>
      </c>
      <c r="B114" s="117" t="s">
        <v>108</v>
      </c>
      <c r="C114" s="7" t="s">
        <v>211</v>
      </c>
      <c r="D114" s="14">
        <v>0.8</v>
      </c>
      <c r="E114" s="18" t="s">
        <v>216</v>
      </c>
      <c r="F114" s="22">
        <v>0</v>
      </c>
      <c r="G114" s="67">
        <f t="shared" ref="G114:G121" si="13">12.84/D114</f>
        <v>16.049999999999997</v>
      </c>
    </row>
    <row r="115" spans="1:8" ht="32.25" customHeight="1" thickBot="1">
      <c r="A115" s="73">
        <v>10020</v>
      </c>
      <c r="B115" s="117" t="s">
        <v>109</v>
      </c>
      <c r="C115" s="7" t="s">
        <v>211</v>
      </c>
      <c r="D115" s="14">
        <v>0.5</v>
      </c>
      <c r="E115" s="18" t="s">
        <v>216</v>
      </c>
      <c r="F115" s="22">
        <v>0</v>
      </c>
      <c r="G115" s="67">
        <f t="shared" si="13"/>
        <v>25.68</v>
      </c>
    </row>
    <row r="116" spans="1:8" ht="27.75" customHeight="1" thickBot="1">
      <c r="A116" s="73">
        <v>10021</v>
      </c>
      <c r="B116" s="117" t="s">
        <v>110</v>
      </c>
      <c r="C116" s="7" t="s">
        <v>211</v>
      </c>
      <c r="D116" s="14">
        <v>1</v>
      </c>
      <c r="E116" s="18" t="s">
        <v>205</v>
      </c>
      <c r="F116" s="22">
        <v>0</v>
      </c>
      <c r="G116" s="67">
        <f t="shared" si="13"/>
        <v>12.84</v>
      </c>
    </row>
    <row r="117" spans="1:8" ht="28.5" customHeight="1" thickBot="1">
      <c r="A117" s="73">
        <v>10024</v>
      </c>
      <c r="B117" s="117" t="s">
        <v>111</v>
      </c>
      <c r="C117" s="7" t="s">
        <v>211</v>
      </c>
      <c r="D117" s="14">
        <v>1.4</v>
      </c>
      <c r="E117" s="18" t="s">
        <v>205</v>
      </c>
      <c r="F117" s="22">
        <v>0</v>
      </c>
      <c r="G117" s="67">
        <f t="shared" si="13"/>
        <v>9.1714285714285726</v>
      </c>
    </row>
    <row r="118" spans="1:8" ht="28.5" customHeight="1" thickBot="1">
      <c r="A118" s="73">
        <v>10025</v>
      </c>
      <c r="B118" s="117" t="s">
        <v>112</v>
      </c>
      <c r="C118" s="7" t="s">
        <v>211</v>
      </c>
      <c r="D118" s="14">
        <v>0.6</v>
      </c>
      <c r="E118" s="18" t="s">
        <v>205</v>
      </c>
      <c r="F118" s="22">
        <v>0</v>
      </c>
      <c r="G118" s="67">
        <f t="shared" si="13"/>
        <v>21.400000000000002</v>
      </c>
    </row>
    <row r="119" spans="1:8" ht="28.5" customHeight="1" thickBot="1">
      <c r="A119" s="73">
        <v>10032</v>
      </c>
      <c r="B119" s="118" t="s">
        <v>113</v>
      </c>
      <c r="C119" s="8" t="s">
        <v>211</v>
      </c>
      <c r="D119" s="38">
        <v>22</v>
      </c>
      <c r="E119" s="19" t="s">
        <v>205</v>
      </c>
      <c r="F119" s="59">
        <v>0</v>
      </c>
      <c r="G119" s="67">
        <f t="shared" si="13"/>
        <v>0.58363636363636362</v>
      </c>
    </row>
    <row r="120" spans="1:8" ht="24.75" customHeight="1" thickBot="1">
      <c r="A120" s="85">
        <v>11001</v>
      </c>
      <c r="B120" s="113" t="s">
        <v>114</v>
      </c>
      <c r="C120" s="15" t="s">
        <v>211</v>
      </c>
      <c r="D120" s="36">
        <v>7</v>
      </c>
      <c r="E120" s="20" t="s">
        <v>216</v>
      </c>
      <c r="F120" s="60">
        <v>0</v>
      </c>
      <c r="G120" s="67">
        <f t="shared" si="13"/>
        <v>1.8342857142857143</v>
      </c>
    </row>
    <row r="121" spans="1:8" ht="28.5" customHeight="1" thickBot="1">
      <c r="A121" s="85">
        <v>11002</v>
      </c>
      <c r="B121" s="113" t="s">
        <v>115</v>
      </c>
      <c r="C121" s="15" t="s">
        <v>211</v>
      </c>
      <c r="D121" s="36">
        <v>5</v>
      </c>
      <c r="E121" s="20" t="s">
        <v>216</v>
      </c>
      <c r="F121" s="60">
        <v>0</v>
      </c>
      <c r="G121" s="67">
        <f t="shared" si="13"/>
        <v>2.5680000000000001</v>
      </c>
    </row>
    <row r="122" spans="1:8" s="5" customFormat="1" ht="32.25" customHeight="1" thickBot="1">
      <c r="A122" s="110" t="s">
        <v>0</v>
      </c>
      <c r="B122" s="111" t="s">
        <v>1</v>
      </c>
      <c r="C122" s="169" t="s">
        <v>206</v>
      </c>
      <c r="D122" s="25" t="s">
        <v>2</v>
      </c>
      <c r="E122" s="25" t="s">
        <v>3</v>
      </c>
      <c r="F122" s="112" t="s">
        <v>213</v>
      </c>
      <c r="G122" s="51" t="s">
        <v>214</v>
      </c>
    </row>
    <row r="123" spans="1:8" ht="32.25" customHeight="1" thickBot="1">
      <c r="A123" s="243">
        <v>11005</v>
      </c>
      <c r="B123" s="236" t="s">
        <v>116</v>
      </c>
      <c r="C123" s="226" t="s">
        <v>207</v>
      </c>
      <c r="D123" s="238">
        <v>126</v>
      </c>
      <c r="E123" s="228" t="s">
        <v>224</v>
      </c>
      <c r="F123" s="240">
        <f>14.18/D123</f>
        <v>0.11253968253968254</v>
      </c>
      <c r="G123" s="67">
        <f>12.84/D123</f>
        <v>0.1019047619047619</v>
      </c>
    </row>
    <row r="124" spans="1:8" ht="0.75" customHeight="1" thickBot="1">
      <c r="A124" s="244"/>
      <c r="B124" s="237"/>
      <c r="C124" s="227"/>
      <c r="D124" s="239"/>
      <c r="E124" s="225"/>
      <c r="F124" s="241"/>
      <c r="G124" s="127"/>
    </row>
    <row r="125" spans="1:8" ht="27.75" customHeight="1" thickBot="1">
      <c r="A125" s="232">
        <v>11006</v>
      </c>
      <c r="B125" s="234" t="s">
        <v>118</v>
      </c>
      <c r="C125" s="245" t="s">
        <v>207</v>
      </c>
      <c r="D125" s="242">
        <v>99</v>
      </c>
      <c r="E125" s="224" t="s">
        <v>233</v>
      </c>
      <c r="F125" s="217">
        <f>14.18/D125</f>
        <v>0.14323232323232324</v>
      </c>
      <c r="G125" s="67">
        <f>12.84/D125</f>
        <v>0.1296969696969697</v>
      </c>
    </row>
    <row r="126" spans="1:8" ht="28.5" hidden="1" customHeight="1" thickBot="1">
      <c r="A126" s="233"/>
      <c r="B126" s="235"/>
      <c r="C126" s="246"/>
      <c r="D126" s="239"/>
      <c r="E126" s="225"/>
      <c r="F126" s="241"/>
      <c r="G126" s="127"/>
    </row>
    <row r="127" spans="1:8" ht="28.5" customHeight="1">
      <c r="A127" s="243">
        <v>11007</v>
      </c>
      <c r="B127" s="236" t="s">
        <v>119</v>
      </c>
      <c r="C127" s="226" t="s">
        <v>211</v>
      </c>
      <c r="D127" s="238">
        <v>9</v>
      </c>
      <c r="E127" s="228" t="s">
        <v>233</v>
      </c>
      <c r="F127" s="240">
        <f>14.18/D127</f>
        <v>1.5755555555555556</v>
      </c>
      <c r="G127" s="264">
        <f>12.84/D127</f>
        <v>1.4266666666666667</v>
      </c>
    </row>
    <row r="128" spans="1:8" ht="1.5" customHeight="1" thickBot="1">
      <c r="A128" s="244"/>
      <c r="B128" s="237"/>
      <c r="C128" s="227"/>
      <c r="D128" s="239"/>
      <c r="E128" s="225"/>
      <c r="F128" s="293"/>
      <c r="G128" s="269"/>
    </row>
    <row r="129" spans="1:8" ht="28.5" customHeight="1">
      <c r="A129" s="232">
        <v>11008</v>
      </c>
      <c r="B129" s="213" t="s">
        <v>120</v>
      </c>
      <c r="C129" s="265" t="s">
        <v>211</v>
      </c>
      <c r="D129" s="242">
        <v>5</v>
      </c>
      <c r="E129" s="224" t="s">
        <v>236</v>
      </c>
      <c r="F129" s="217">
        <f>14.18/D129</f>
        <v>2.8359999999999999</v>
      </c>
      <c r="G129" s="264">
        <f>12.84/D129</f>
        <v>2.5680000000000001</v>
      </c>
    </row>
    <row r="130" spans="1:8" ht="3" customHeight="1" thickBot="1">
      <c r="A130" s="233"/>
      <c r="B130" s="247"/>
      <c r="C130" s="267"/>
      <c r="D130" s="223"/>
      <c r="E130" s="296"/>
      <c r="F130" s="301"/>
      <c r="G130" s="269"/>
    </row>
    <row r="131" spans="1:8" ht="28.5" customHeight="1" thickBot="1">
      <c r="A131" s="73">
        <v>11009</v>
      </c>
      <c r="B131" s="117" t="s">
        <v>121</v>
      </c>
      <c r="C131" s="11" t="s">
        <v>207</v>
      </c>
      <c r="D131" s="7">
        <v>90</v>
      </c>
      <c r="E131" s="65" t="s">
        <v>22</v>
      </c>
      <c r="F131" s="22">
        <v>0</v>
      </c>
      <c r="G131" s="67">
        <f>12.84/D131</f>
        <v>0.14266666666666666</v>
      </c>
    </row>
    <row r="132" spans="1:8" ht="28.5" customHeight="1" thickBot="1">
      <c r="A132" s="73">
        <v>11020</v>
      </c>
      <c r="B132" s="117" t="s">
        <v>122</v>
      </c>
      <c r="C132" s="11" t="s">
        <v>211</v>
      </c>
      <c r="D132" s="7">
        <v>8</v>
      </c>
      <c r="E132" s="65" t="s">
        <v>22</v>
      </c>
      <c r="F132" s="22">
        <v>0</v>
      </c>
      <c r="G132" s="67">
        <f>12.84/D132</f>
        <v>1.605</v>
      </c>
    </row>
    <row r="133" spans="1:8" ht="28.5" customHeight="1" thickBot="1">
      <c r="A133" s="73">
        <v>11021</v>
      </c>
      <c r="B133" s="117" t="s">
        <v>123</v>
      </c>
      <c r="C133" s="11" t="s">
        <v>211</v>
      </c>
      <c r="D133" s="7">
        <v>5</v>
      </c>
      <c r="E133" s="65" t="s">
        <v>22</v>
      </c>
      <c r="F133" s="22">
        <v>0</v>
      </c>
      <c r="G133" s="67">
        <f>12.84/D133</f>
        <v>2.5680000000000001</v>
      </c>
      <c r="H133" s="1">
        <v>7</v>
      </c>
    </row>
    <row r="134" spans="1:8" ht="28.5" customHeight="1">
      <c r="A134" s="232">
        <v>11022</v>
      </c>
      <c r="B134" s="281" t="s">
        <v>124</v>
      </c>
      <c r="C134" s="250" t="s">
        <v>207</v>
      </c>
      <c r="D134" s="254">
        <v>62</v>
      </c>
      <c r="E134" s="297" t="s">
        <v>117</v>
      </c>
      <c r="F134" s="300">
        <v>0</v>
      </c>
      <c r="G134" s="264">
        <f>12.84/D134</f>
        <v>0.20709677419354838</v>
      </c>
    </row>
    <row r="135" spans="1:8" ht="1.5" customHeight="1" thickBot="1">
      <c r="A135" s="233"/>
      <c r="B135" s="247"/>
      <c r="C135" s="267"/>
      <c r="D135" s="223"/>
      <c r="E135" s="296"/>
      <c r="F135" s="301"/>
      <c r="G135" s="269"/>
    </row>
    <row r="136" spans="1:8" ht="33" customHeight="1" thickBot="1">
      <c r="A136" s="73">
        <v>12001</v>
      </c>
      <c r="B136" s="117" t="s">
        <v>125</v>
      </c>
      <c r="C136" s="11" t="s">
        <v>211</v>
      </c>
      <c r="D136" s="7">
        <v>8</v>
      </c>
      <c r="E136" s="65" t="s">
        <v>22</v>
      </c>
      <c r="F136" s="22">
        <v>0</v>
      </c>
      <c r="G136" s="67">
        <f t="shared" ref="G136:G141" si="14">12.84/D136</f>
        <v>1.605</v>
      </c>
    </row>
    <row r="137" spans="1:8" ht="28.5" customHeight="1" thickBot="1">
      <c r="A137" s="73">
        <v>12002</v>
      </c>
      <c r="B137" s="117" t="s">
        <v>126</v>
      </c>
      <c r="C137" s="11" t="s">
        <v>211</v>
      </c>
      <c r="D137" s="7">
        <v>5</v>
      </c>
      <c r="E137" s="65" t="s">
        <v>22</v>
      </c>
      <c r="F137" s="22">
        <v>0</v>
      </c>
      <c r="G137" s="67">
        <f t="shared" si="14"/>
        <v>2.5680000000000001</v>
      </c>
    </row>
    <row r="138" spans="1:8" ht="28.5" customHeight="1" thickBot="1">
      <c r="A138" s="73">
        <v>12003</v>
      </c>
      <c r="B138" s="117" t="s">
        <v>127</v>
      </c>
      <c r="C138" s="11" t="s">
        <v>211</v>
      </c>
      <c r="D138" s="7">
        <v>5</v>
      </c>
      <c r="E138" s="65" t="s">
        <v>22</v>
      </c>
      <c r="F138" s="22">
        <v>0</v>
      </c>
      <c r="G138" s="67">
        <f t="shared" si="14"/>
        <v>2.5680000000000001</v>
      </c>
    </row>
    <row r="139" spans="1:8" ht="28.5" customHeight="1" thickBot="1">
      <c r="A139" s="73">
        <v>12004</v>
      </c>
      <c r="B139" s="117" t="s">
        <v>128</v>
      </c>
      <c r="C139" s="11" t="s">
        <v>211</v>
      </c>
      <c r="D139" s="7">
        <v>8</v>
      </c>
      <c r="E139" s="65" t="s">
        <v>22</v>
      </c>
      <c r="F139" s="22">
        <v>0</v>
      </c>
      <c r="G139" s="67">
        <f t="shared" si="14"/>
        <v>1.605</v>
      </c>
    </row>
    <row r="140" spans="1:8" ht="28.5" customHeight="1" thickBot="1">
      <c r="A140" s="83">
        <v>12005</v>
      </c>
      <c r="B140" s="118" t="s">
        <v>129</v>
      </c>
      <c r="C140" s="32" t="s">
        <v>211</v>
      </c>
      <c r="D140" s="8">
        <v>8</v>
      </c>
      <c r="E140" s="86" t="s">
        <v>22</v>
      </c>
      <c r="F140" s="59">
        <v>0</v>
      </c>
      <c r="G140" s="67">
        <f t="shared" si="14"/>
        <v>1.605</v>
      </c>
    </row>
    <row r="141" spans="1:8" ht="30" customHeight="1" thickBot="1">
      <c r="A141" s="84">
        <v>12006</v>
      </c>
      <c r="B141" s="123" t="s">
        <v>130</v>
      </c>
      <c r="C141" s="35" t="s">
        <v>211</v>
      </c>
      <c r="D141" s="15">
        <v>35</v>
      </c>
      <c r="E141" s="87" t="s">
        <v>22</v>
      </c>
      <c r="F141" s="60">
        <v>0</v>
      </c>
      <c r="G141" s="67">
        <f t="shared" si="14"/>
        <v>0.36685714285714283</v>
      </c>
    </row>
    <row r="142" spans="1:8" ht="31.5" customHeight="1" thickBot="1">
      <c r="A142" s="98">
        <v>40017</v>
      </c>
      <c r="B142" s="113" t="s">
        <v>131</v>
      </c>
      <c r="C142" s="74" t="s">
        <v>211</v>
      </c>
      <c r="D142" s="94">
        <v>9</v>
      </c>
      <c r="E142" s="95" t="s">
        <v>221</v>
      </c>
      <c r="F142" s="60">
        <f>14.18/D142</f>
        <v>1.5755555555555556</v>
      </c>
      <c r="G142" s="67">
        <f>13.93/D142</f>
        <v>1.5477777777777777</v>
      </c>
    </row>
    <row r="143" spans="1:8" ht="0.75" hidden="1" customHeight="1" thickBot="1">
      <c r="A143" s="98"/>
      <c r="B143" s="115"/>
      <c r="C143" s="75"/>
      <c r="D143" s="91"/>
      <c r="E143" s="88"/>
      <c r="F143" s="102"/>
      <c r="G143" s="170"/>
    </row>
    <row r="144" spans="1:8" ht="28.5" hidden="1" customHeight="1" thickBot="1">
      <c r="A144" s="99"/>
      <c r="B144" s="124"/>
      <c r="C144" s="76"/>
      <c r="D144" s="92"/>
      <c r="E144" s="88" t="s">
        <v>132</v>
      </c>
      <c r="F144" s="103"/>
      <c r="G144" s="127"/>
    </row>
    <row r="145" spans="1:7" ht="33.75" customHeight="1" thickBot="1">
      <c r="A145" s="286">
        <v>40621</v>
      </c>
      <c r="B145" s="213" t="s">
        <v>133</v>
      </c>
      <c r="C145" s="268" t="s">
        <v>211</v>
      </c>
      <c r="D145" s="287">
        <v>32</v>
      </c>
      <c r="E145" s="298" t="s">
        <v>221</v>
      </c>
      <c r="F145" s="290">
        <f>14.18/D145</f>
        <v>0.44312499999999999</v>
      </c>
      <c r="G145" s="294">
        <f>13.93/D145</f>
        <v>0.43531249999999999</v>
      </c>
    </row>
    <row r="146" spans="1:7" ht="0.75" hidden="1" customHeight="1" thickBot="1">
      <c r="A146" s="245"/>
      <c r="B146" s="282"/>
      <c r="C146" s="268"/>
      <c r="D146" s="288"/>
      <c r="E146" s="299"/>
      <c r="F146" s="291"/>
      <c r="G146" s="295"/>
    </row>
    <row r="147" spans="1:7" ht="28.5" hidden="1" customHeight="1" thickBot="1">
      <c r="A147" s="245"/>
      <c r="B147" s="282"/>
      <c r="C147" s="268"/>
      <c r="D147" s="289"/>
      <c r="E147" s="96" t="s">
        <v>134</v>
      </c>
      <c r="F147" s="292"/>
      <c r="G147" s="171"/>
    </row>
    <row r="148" spans="1:7" ht="30" customHeight="1" thickBot="1">
      <c r="A148" s="84">
        <v>40661</v>
      </c>
      <c r="B148" s="114" t="s">
        <v>135</v>
      </c>
      <c r="C148" s="77" t="s">
        <v>211</v>
      </c>
      <c r="D148" s="74">
        <v>15</v>
      </c>
      <c r="E148" s="95" t="s">
        <v>237</v>
      </c>
      <c r="F148" s="60">
        <f>14.18/D148</f>
        <v>0.94533333333333336</v>
      </c>
      <c r="G148" s="67">
        <f>12.84/D148</f>
        <v>0.85599999999999998</v>
      </c>
    </row>
    <row r="149" spans="1:7" ht="12" hidden="1" customHeight="1">
      <c r="A149" s="83"/>
      <c r="B149" s="125"/>
      <c r="C149" s="34"/>
      <c r="D149" s="93"/>
      <c r="E149" s="90"/>
      <c r="F149" s="104"/>
      <c r="G149" s="68"/>
    </row>
    <row r="150" spans="1:7" ht="33" hidden="1" customHeight="1" thickBot="1">
      <c r="A150" s="100"/>
      <c r="B150" s="116"/>
      <c r="C150" s="76"/>
      <c r="D150" s="92"/>
      <c r="E150" s="89" t="s">
        <v>134</v>
      </c>
      <c r="F150" s="103"/>
      <c r="G150" s="127"/>
    </row>
    <row r="151" spans="1:7" ht="28.5" customHeight="1">
      <c r="A151" s="273">
        <v>40691</v>
      </c>
      <c r="B151" s="274" t="s">
        <v>136</v>
      </c>
      <c r="C151" s="265" t="s">
        <v>211</v>
      </c>
      <c r="D151" s="265">
        <v>60</v>
      </c>
      <c r="E151" s="224" t="s">
        <v>222</v>
      </c>
      <c r="F151" s="217">
        <f>14.18/D151</f>
        <v>0.23633333333333334</v>
      </c>
      <c r="G151" s="264">
        <f>12.84/D151</f>
        <v>0.214</v>
      </c>
    </row>
    <row r="152" spans="1:7" ht="4.5" customHeight="1" thickBot="1">
      <c r="A152" s="244"/>
      <c r="B152" s="237"/>
      <c r="C152" s="266"/>
      <c r="D152" s="266"/>
      <c r="E152" s="225"/>
      <c r="F152" s="293"/>
      <c r="G152" s="220"/>
    </row>
    <row r="153" spans="1:7" ht="28.5" customHeight="1">
      <c r="A153" s="232">
        <v>40791</v>
      </c>
      <c r="B153" s="213" t="s">
        <v>137</v>
      </c>
      <c r="C153" s="265" t="s">
        <v>207</v>
      </c>
      <c r="D153" s="265">
        <v>400</v>
      </c>
      <c r="E153" s="224" t="s">
        <v>223</v>
      </c>
      <c r="F153" s="217">
        <v>0</v>
      </c>
      <c r="G153" s="264">
        <f>12.84/D153</f>
        <v>3.2099999999999997E-2</v>
      </c>
    </row>
    <row r="154" spans="1:7" ht="0.75" customHeight="1" thickBot="1">
      <c r="A154" s="245"/>
      <c r="B154" s="282"/>
      <c r="C154" s="265"/>
      <c r="D154" s="283"/>
      <c r="E154" s="284"/>
      <c r="F154" s="285"/>
      <c r="G154" s="269"/>
    </row>
    <row r="155" spans="1:7" s="5" customFormat="1" ht="34.5" customHeight="1" thickBot="1">
      <c r="A155" s="110" t="s">
        <v>0</v>
      </c>
      <c r="B155" s="111" t="s">
        <v>1</v>
      </c>
      <c r="C155" s="169" t="s">
        <v>206</v>
      </c>
      <c r="D155" s="25" t="s">
        <v>2</v>
      </c>
      <c r="E155" s="25" t="s">
        <v>3</v>
      </c>
      <c r="F155" s="112" t="s">
        <v>213</v>
      </c>
      <c r="G155" s="51" t="s">
        <v>214</v>
      </c>
    </row>
    <row r="156" spans="1:7" ht="33.75" customHeight="1" thickBot="1">
      <c r="A156" s="94">
        <v>40792</v>
      </c>
      <c r="B156" s="119" t="s">
        <v>138</v>
      </c>
      <c r="C156" s="77" t="s">
        <v>207</v>
      </c>
      <c r="D156" s="77">
        <v>65</v>
      </c>
      <c r="E156" s="106" t="s">
        <v>236</v>
      </c>
      <c r="F156" s="30">
        <f>14.18/D156</f>
        <v>0.21815384615384614</v>
      </c>
      <c r="G156" s="126">
        <f>12.84/D156</f>
        <v>0.19753846153846152</v>
      </c>
    </row>
    <row r="157" spans="1:7" ht="33" hidden="1" customHeight="1" thickBot="1">
      <c r="A157" s="105"/>
      <c r="B157" s="120"/>
      <c r="C157" s="79"/>
      <c r="D157" s="78"/>
      <c r="E157" s="33"/>
      <c r="F157" s="31"/>
      <c r="G157" s="127"/>
    </row>
    <row r="158" spans="1:7" ht="30" customHeight="1" thickBot="1">
      <c r="A158" s="97">
        <v>80001</v>
      </c>
      <c r="B158" s="121" t="s">
        <v>139</v>
      </c>
      <c r="C158" s="11" t="s">
        <v>225</v>
      </c>
      <c r="D158" s="11">
        <v>2.5</v>
      </c>
      <c r="E158" s="18" t="s">
        <v>22</v>
      </c>
      <c r="F158" s="27">
        <v>0</v>
      </c>
      <c r="G158" s="67">
        <f t="shared" ref="G158:G172" si="15">12.84/D158</f>
        <v>5.1360000000000001</v>
      </c>
    </row>
    <row r="159" spans="1:7" ht="29.25" customHeight="1" thickBot="1">
      <c r="A159" s="97">
        <v>80002</v>
      </c>
      <c r="B159" s="121" t="s">
        <v>140</v>
      </c>
      <c r="C159" s="11" t="s">
        <v>225</v>
      </c>
      <c r="D159" s="11">
        <v>6.5</v>
      </c>
      <c r="E159" s="18" t="s">
        <v>22</v>
      </c>
      <c r="F159" s="27">
        <v>0</v>
      </c>
      <c r="G159" s="68">
        <f t="shared" si="15"/>
        <v>1.9753846153846153</v>
      </c>
    </row>
    <row r="160" spans="1:7" ht="34.5" customHeight="1" thickBot="1">
      <c r="A160" s="97">
        <v>80003</v>
      </c>
      <c r="B160" s="121" t="s">
        <v>141</v>
      </c>
      <c r="C160" s="11" t="s">
        <v>225</v>
      </c>
      <c r="D160" s="11">
        <v>10.5</v>
      </c>
      <c r="E160" s="18" t="s">
        <v>22</v>
      </c>
      <c r="F160" s="27">
        <v>0</v>
      </c>
      <c r="G160" s="67">
        <f t="shared" si="15"/>
        <v>1.2228571428571429</v>
      </c>
    </row>
    <row r="161" spans="1:8" ht="29.25" customHeight="1" thickBot="1">
      <c r="A161" s="97">
        <v>80004</v>
      </c>
      <c r="B161" s="121" t="s">
        <v>142</v>
      </c>
      <c r="C161" s="11" t="s">
        <v>225</v>
      </c>
      <c r="D161" s="11">
        <v>12</v>
      </c>
      <c r="E161" s="18" t="s">
        <v>22</v>
      </c>
      <c r="F161" s="27">
        <v>0</v>
      </c>
      <c r="G161" s="67">
        <f t="shared" si="15"/>
        <v>1.07</v>
      </c>
    </row>
    <row r="162" spans="1:8" ht="28.5" customHeight="1" thickBot="1">
      <c r="A162" s="97">
        <v>80006</v>
      </c>
      <c r="B162" s="121" t="s">
        <v>143</v>
      </c>
      <c r="C162" s="11" t="s">
        <v>225</v>
      </c>
      <c r="D162" s="11">
        <v>5</v>
      </c>
      <c r="E162" s="18" t="s">
        <v>22</v>
      </c>
      <c r="F162" s="27">
        <v>0</v>
      </c>
      <c r="G162" s="67">
        <f t="shared" si="15"/>
        <v>2.5680000000000001</v>
      </c>
    </row>
    <row r="163" spans="1:8" ht="27.75" customHeight="1" thickBot="1">
      <c r="A163" s="97">
        <v>80007</v>
      </c>
      <c r="B163" s="121" t="s">
        <v>144</v>
      </c>
      <c r="C163" s="11" t="s">
        <v>225</v>
      </c>
      <c r="D163" s="11">
        <v>2.5</v>
      </c>
      <c r="E163" s="18" t="s">
        <v>145</v>
      </c>
      <c r="F163" s="27">
        <v>0</v>
      </c>
      <c r="G163" s="67">
        <f t="shared" si="15"/>
        <v>5.1360000000000001</v>
      </c>
    </row>
    <row r="164" spans="1:8" ht="33" customHeight="1" thickBot="1">
      <c r="A164" s="97">
        <v>81001</v>
      </c>
      <c r="B164" s="121" t="s">
        <v>146</v>
      </c>
      <c r="C164" s="11" t="s">
        <v>209</v>
      </c>
      <c r="D164" s="11">
        <v>630</v>
      </c>
      <c r="E164" s="18" t="s">
        <v>22</v>
      </c>
      <c r="F164" s="27">
        <v>0</v>
      </c>
      <c r="G164" s="67">
        <f t="shared" si="15"/>
        <v>2.0380952380952382E-2</v>
      </c>
    </row>
    <row r="165" spans="1:8" ht="27.75" customHeight="1" thickBot="1">
      <c r="A165" s="97">
        <v>81003</v>
      </c>
      <c r="B165" s="121" t="s">
        <v>147</v>
      </c>
      <c r="C165" s="11" t="s">
        <v>209</v>
      </c>
      <c r="D165" s="11">
        <v>300</v>
      </c>
      <c r="E165" s="18" t="s">
        <v>22</v>
      </c>
      <c r="F165" s="27">
        <v>0</v>
      </c>
      <c r="G165" s="67">
        <f t="shared" si="15"/>
        <v>4.2799999999999998E-2</v>
      </c>
      <c r="H165" s="1"/>
    </row>
    <row r="166" spans="1:8" ht="31.5" customHeight="1" thickBot="1">
      <c r="A166" s="97">
        <v>81004</v>
      </c>
      <c r="B166" s="121" t="s">
        <v>148</v>
      </c>
      <c r="C166" s="11" t="s">
        <v>209</v>
      </c>
      <c r="D166" s="11">
        <v>250</v>
      </c>
      <c r="E166" s="18" t="s">
        <v>22</v>
      </c>
      <c r="F166" s="27">
        <v>0</v>
      </c>
      <c r="G166" s="67">
        <f t="shared" si="15"/>
        <v>5.1360000000000003E-2</v>
      </c>
    </row>
    <row r="167" spans="1:8" ht="36.75" customHeight="1" thickBot="1">
      <c r="A167" s="97">
        <v>81005</v>
      </c>
      <c r="B167" s="121" t="s">
        <v>149</v>
      </c>
      <c r="C167" s="11" t="s">
        <v>209</v>
      </c>
      <c r="D167" s="11">
        <v>720</v>
      </c>
      <c r="E167" s="18" t="s">
        <v>22</v>
      </c>
      <c r="F167" s="27">
        <v>0</v>
      </c>
      <c r="G167" s="67">
        <f t="shared" si="15"/>
        <v>1.7833333333333333E-2</v>
      </c>
    </row>
    <row r="168" spans="1:8" ht="33" customHeight="1" thickBot="1">
      <c r="A168" s="97">
        <v>81007</v>
      </c>
      <c r="B168" s="121" t="s">
        <v>150</v>
      </c>
      <c r="C168" s="11" t="s">
        <v>209</v>
      </c>
      <c r="D168" s="11">
        <v>325</v>
      </c>
      <c r="E168" s="18" t="s">
        <v>22</v>
      </c>
      <c r="F168" s="27">
        <v>0</v>
      </c>
      <c r="G168" s="67">
        <f t="shared" si="15"/>
        <v>3.9507692307692306E-2</v>
      </c>
    </row>
    <row r="169" spans="1:8" ht="35.25" customHeight="1" thickBot="1">
      <c r="A169" s="97">
        <v>81008</v>
      </c>
      <c r="B169" s="121" t="s">
        <v>151</v>
      </c>
      <c r="C169" s="11" t="s">
        <v>209</v>
      </c>
      <c r="D169" s="11">
        <v>220</v>
      </c>
      <c r="E169" s="18" t="s">
        <v>22</v>
      </c>
      <c r="F169" s="27">
        <v>0</v>
      </c>
      <c r="G169" s="67">
        <f t="shared" si="15"/>
        <v>5.8363636363636361E-2</v>
      </c>
    </row>
    <row r="170" spans="1:8" ht="36" customHeight="1" thickBot="1">
      <c r="A170" s="97">
        <v>81009</v>
      </c>
      <c r="B170" s="121" t="s">
        <v>152</v>
      </c>
      <c r="C170" s="11" t="s">
        <v>209</v>
      </c>
      <c r="D170" s="11">
        <v>200</v>
      </c>
      <c r="E170" s="18" t="s">
        <v>22</v>
      </c>
      <c r="F170" s="27">
        <v>0</v>
      </c>
      <c r="G170" s="67">
        <f t="shared" si="15"/>
        <v>6.4199999999999993E-2</v>
      </c>
    </row>
    <row r="171" spans="1:8" ht="35.25" customHeight="1" thickBot="1">
      <c r="A171" s="83">
        <v>81010</v>
      </c>
      <c r="B171" s="122" t="s">
        <v>153</v>
      </c>
      <c r="C171" s="32" t="s">
        <v>209</v>
      </c>
      <c r="D171" s="32">
        <v>2000</v>
      </c>
      <c r="E171" s="19" t="s">
        <v>22</v>
      </c>
      <c r="F171" s="50">
        <v>0</v>
      </c>
      <c r="G171" s="128">
        <f t="shared" si="15"/>
        <v>6.4200000000000004E-3</v>
      </c>
    </row>
    <row r="172" spans="1:8" ht="31.5" customHeight="1" thickBot="1">
      <c r="A172" s="84">
        <v>81011</v>
      </c>
      <c r="B172" s="129" t="s">
        <v>154</v>
      </c>
      <c r="C172" s="35" t="s">
        <v>209</v>
      </c>
      <c r="D172" s="35">
        <v>4800</v>
      </c>
      <c r="E172" s="20" t="s">
        <v>22</v>
      </c>
      <c r="F172" s="29">
        <v>0</v>
      </c>
      <c r="G172" s="67">
        <f t="shared" si="15"/>
        <v>2.6749999999999999E-3</v>
      </c>
    </row>
    <row r="173" spans="1:8" s="5" customFormat="1" ht="35.25" customHeight="1" thickBot="1">
      <c r="A173" s="302" t="s">
        <v>155</v>
      </c>
      <c r="B173" s="303"/>
      <c r="C173" s="303"/>
      <c r="D173" s="303"/>
      <c r="E173" s="303"/>
      <c r="F173" s="303"/>
      <c r="G173" s="304"/>
    </row>
    <row r="174" spans="1:8" ht="33" customHeight="1" thickBot="1">
      <c r="A174" s="110" t="s">
        <v>0</v>
      </c>
      <c r="B174" s="111" t="s">
        <v>1</v>
      </c>
      <c r="C174" s="169" t="s">
        <v>206</v>
      </c>
      <c r="D174" s="25" t="s">
        <v>2</v>
      </c>
      <c r="E174" s="25" t="s">
        <v>3</v>
      </c>
      <c r="F174" s="112" t="s">
        <v>213</v>
      </c>
      <c r="G174" s="51" t="s">
        <v>214</v>
      </c>
    </row>
    <row r="175" spans="1:8" ht="28.5" customHeight="1" thickBot="1">
      <c r="A175" s="97">
        <v>140001</v>
      </c>
      <c r="B175" s="150" t="s">
        <v>156</v>
      </c>
      <c r="C175" s="107" t="s">
        <v>207</v>
      </c>
      <c r="D175" s="11">
        <v>130</v>
      </c>
      <c r="E175" s="140" t="s">
        <v>157</v>
      </c>
      <c r="F175" s="22">
        <f>13.93/D175</f>
        <v>0.10715384615384616</v>
      </c>
      <c r="G175" s="132">
        <v>0</v>
      </c>
    </row>
    <row r="176" spans="1:8" ht="28.5" customHeight="1" thickBot="1">
      <c r="A176" s="97">
        <v>140003</v>
      </c>
      <c r="B176" s="150" t="s">
        <v>158</v>
      </c>
      <c r="C176" s="107" t="s">
        <v>207</v>
      </c>
      <c r="D176" s="11">
        <v>52</v>
      </c>
      <c r="E176" s="140" t="s">
        <v>160</v>
      </c>
      <c r="F176" s="22">
        <f>13.93/D176</f>
        <v>0.26788461538461539</v>
      </c>
      <c r="G176" s="133">
        <v>0</v>
      </c>
    </row>
    <row r="177" spans="1:8" ht="28.5" customHeight="1" thickBot="1">
      <c r="A177" s="97">
        <v>140008</v>
      </c>
      <c r="B177" s="118" t="s">
        <v>159</v>
      </c>
      <c r="C177" s="8" t="s">
        <v>207</v>
      </c>
      <c r="D177" s="32">
        <v>1050</v>
      </c>
      <c r="E177" s="141" t="s">
        <v>160</v>
      </c>
      <c r="F177" s="59">
        <f>13.93/D177</f>
        <v>1.3266666666666666E-2</v>
      </c>
      <c r="G177" s="132">
        <v>0</v>
      </c>
    </row>
    <row r="178" spans="1:8" ht="28.5" customHeight="1" thickBot="1">
      <c r="A178" s="101">
        <v>140010</v>
      </c>
      <c r="B178" s="136" t="s">
        <v>161</v>
      </c>
      <c r="C178" s="108" t="s">
        <v>207</v>
      </c>
      <c r="D178" s="138">
        <v>155</v>
      </c>
      <c r="E178" s="142" t="s">
        <v>160</v>
      </c>
      <c r="F178" s="130">
        <f>13.93/D178</f>
        <v>8.9870967741935481E-2</v>
      </c>
      <c r="G178" s="132">
        <v>0</v>
      </c>
    </row>
    <row r="179" spans="1:8" ht="30.75" customHeight="1" thickBot="1">
      <c r="A179" s="270">
        <v>140012</v>
      </c>
      <c r="B179" s="308" t="s">
        <v>162</v>
      </c>
      <c r="C179" s="107" t="s">
        <v>207</v>
      </c>
      <c r="D179" s="311">
        <v>95</v>
      </c>
      <c r="E179" s="314" t="s">
        <v>160</v>
      </c>
      <c r="F179" s="317">
        <f>13.93/D179</f>
        <v>0.14663157894736842</v>
      </c>
      <c r="G179" s="261">
        <v>0</v>
      </c>
    </row>
    <row r="180" spans="1:8" ht="3" hidden="1" customHeight="1" thickBot="1">
      <c r="A180" s="271"/>
      <c r="B180" s="309"/>
      <c r="C180" s="7" t="s">
        <v>207</v>
      </c>
      <c r="D180" s="312"/>
      <c r="E180" s="315"/>
      <c r="F180" s="318"/>
      <c r="G180" s="262"/>
    </row>
    <row r="181" spans="1:8" ht="28.5" hidden="1" customHeight="1">
      <c r="A181" s="271"/>
      <c r="B181" s="309"/>
      <c r="C181" s="7" t="s">
        <v>207</v>
      </c>
      <c r="D181" s="312"/>
      <c r="E181" s="315"/>
      <c r="F181" s="318"/>
      <c r="G181" s="262"/>
    </row>
    <row r="182" spans="1:8" ht="28.5" hidden="1" customHeight="1" thickBot="1">
      <c r="A182" s="272"/>
      <c r="B182" s="310"/>
      <c r="C182" s="109" t="s">
        <v>207</v>
      </c>
      <c r="D182" s="313"/>
      <c r="E182" s="316"/>
      <c r="F182" s="319"/>
      <c r="G182" s="263"/>
    </row>
    <row r="183" spans="1:8" ht="28.5" customHeight="1" thickBot="1">
      <c r="A183" s="135">
        <v>140013</v>
      </c>
      <c r="B183" s="137" t="s">
        <v>163</v>
      </c>
      <c r="C183" s="107" t="s">
        <v>207</v>
      </c>
      <c r="D183" s="139">
        <v>150</v>
      </c>
      <c r="E183" s="143" t="s">
        <v>160</v>
      </c>
      <c r="F183" s="131">
        <f>13.93/D183</f>
        <v>9.2866666666666667E-2</v>
      </c>
      <c r="G183" s="132">
        <v>0</v>
      </c>
    </row>
    <row r="184" spans="1:8" ht="28.5" customHeight="1" thickBot="1">
      <c r="A184" s="97">
        <v>141003</v>
      </c>
      <c r="B184" s="117" t="s">
        <v>164</v>
      </c>
      <c r="C184" s="7" t="s">
        <v>207</v>
      </c>
      <c r="D184" s="11">
        <v>95</v>
      </c>
      <c r="E184" s="140" t="s">
        <v>157</v>
      </c>
      <c r="F184" s="22">
        <f t="shared" ref="F184:F193" si="16">13.93/D184</f>
        <v>0.14663157894736842</v>
      </c>
      <c r="G184" s="132">
        <v>0</v>
      </c>
      <c r="H184" s="1">
        <v>9</v>
      </c>
    </row>
    <row r="185" spans="1:8" ht="28.5" customHeight="1" thickBot="1">
      <c r="A185" s="97">
        <v>141011</v>
      </c>
      <c r="B185" s="117" t="s">
        <v>165</v>
      </c>
      <c r="C185" s="7" t="s">
        <v>207</v>
      </c>
      <c r="D185" s="11">
        <v>110</v>
      </c>
      <c r="E185" s="140" t="s">
        <v>160</v>
      </c>
      <c r="F185" s="22">
        <f t="shared" si="16"/>
        <v>0.12663636363636363</v>
      </c>
      <c r="G185" s="132">
        <v>0</v>
      </c>
    </row>
    <row r="186" spans="1:8" ht="28.5" customHeight="1" thickBot="1">
      <c r="A186" s="97">
        <v>141014</v>
      </c>
      <c r="B186" s="117" t="s">
        <v>166</v>
      </c>
      <c r="C186" s="7" t="s">
        <v>207</v>
      </c>
      <c r="D186" s="11">
        <v>120</v>
      </c>
      <c r="E186" s="140" t="s">
        <v>160</v>
      </c>
      <c r="F186" s="22">
        <f t="shared" si="16"/>
        <v>0.11608333333333333</v>
      </c>
      <c r="G186" s="132">
        <v>0</v>
      </c>
    </row>
    <row r="187" spans="1:8" ht="28.5" customHeight="1" thickBot="1">
      <c r="A187" s="97">
        <v>143013</v>
      </c>
      <c r="B187" s="117" t="s">
        <v>167</v>
      </c>
      <c r="C187" s="7" t="s">
        <v>207</v>
      </c>
      <c r="D187" s="11">
        <v>30</v>
      </c>
      <c r="E187" s="140" t="s">
        <v>160</v>
      </c>
      <c r="F187" s="22">
        <f>13.93/D187</f>
        <v>0.46433333333333332</v>
      </c>
      <c r="G187" s="132">
        <v>0</v>
      </c>
    </row>
    <row r="188" spans="1:8" ht="28.5" customHeight="1" thickBot="1">
      <c r="A188" s="97">
        <v>143015</v>
      </c>
      <c r="B188" s="117" t="s">
        <v>168</v>
      </c>
      <c r="C188" s="7" t="s">
        <v>207</v>
      </c>
      <c r="D188" s="11">
        <v>55</v>
      </c>
      <c r="E188" s="140" t="s">
        <v>160</v>
      </c>
      <c r="F188" s="22">
        <f t="shared" si="16"/>
        <v>0.25327272727272726</v>
      </c>
      <c r="G188" s="132">
        <v>0</v>
      </c>
    </row>
    <row r="189" spans="1:8" ht="28.5" customHeight="1" thickBot="1">
      <c r="A189" s="97">
        <v>143018</v>
      </c>
      <c r="B189" s="117" t="s">
        <v>169</v>
      </c>
      <c r="C189" s="7" t="s">
        <v>207</v>
      </c>
      <c r="D189" s="11">
        <v>27</v>
      </c>
      <c r="E189" s="140" t="s">
        <v>160</v>
      </c>
      <c r="F189" s="22">
        <f t="shared" si="16"/>
        <v>0.5159259259259259</v>
      </c>
      <c r="G189" s="132">
        <v>0</v>
      </c>
    </row>
    <row r="190" spans="1:8" ht="28.5" customHeight="1" thickBot="1">
      <c r="A190" s="97">
        <v>143020</v>
      </c>
      <c r="B190" s="117" t="s">
        <v>170</v>
      </c>
      <c r="C190" s="7" t="s">
        <v>207</v>
      </c>
      <c r="D190" s="11">
        <v>52</v>
      </c>
      <c r="E190" s="140" t="s">
        <v>160</v>
      </c>
      <c r="F190" s="22">
        <f t="shared" si="16"/>
        <v>0.26788461538461539</v>
      </c>
      <c r="G190" s="132">
        <v>0</v>
      </c>
    </row>
    <row r="191" spans="1:8" ht="28.5" customHeight="1" thickBot="1">
      <c r="A191" s="97">
        <v>143023</v>
      </c>
      <c r="B191" s="117" t="s">
        <v>171</v>
      </c>
      <c r="C191" s="7" t="s">
        <v>207</v>
      </c>
      <c r="D191" s="11">
        <v>65</v>
      </c>
      <c r="E191" s="140" t="s">
        <v>160</v>
      </c>
      <c r="F191" s="22">
        <f t="shared" si="16"/>
        <v>0.21430769230769231</v>
      </c>
      <c r="G191" s="132">
        <v>0</v>
      </c>
    </row>
    <row r="192" spans="1:8" ht="28.5" customHeight="1" thickBot="1">
      <c r="A192" s="188">
        <v>144007</v>
      </c>
      <c r="B192" s="118" t="s">
        <v>172</v>
      </c>
      <c r="C192" s="8" t="s">
        <v>207</v>
      </c>
      <c r="D192" s="32">
        <v>4</v>
      </c>
      <c r="E192" s="141" t="s">
        <v>160</v>
      </c>
      <c r="F192" s="59">
        <f t="shared" si="16"/>
        <v>3.4824999999999999</v>
      </c>
      <c r="G192" s="134">
        <v>0</v>
      </c>
    </row>
    <row r="193" spans="1:8" ht="28.5" customHeight="1" thickBot="1">
      <c r="A193" s="84">
        <v>146017</v>
      </c>
      <c r="B193" s="123" t="s">
        <v>173</v>
      </c>
      <c r="C193" s="15" t="s">
        <v>207</v>
      </c>
      <c r="D193" s="35">
        <v>160</v>
      </c>
      <c r="E193" s="190" t="s">
        <v>160</v>
      </c>
      <c r="F193" s="60">
        <f t="shared" si="16"/>
        <v>8.7062500000000001E-2</v>
      </c>
      <c r="G193" s="132">
        <v>0</v>
      </c>
    </row>
    <row r="194" spans="1:8" ht="28.5" customHeight="1" thickBot="1">
      <c r="A194" s="305" t="s">
        <v>174</v>
      </c>
      <c r="B194" s="306"/>
      <c r="C194" s="306"/>
      <c r="D194" s="306"/>
      <c r="E194" s="306"/>
      <c r="F194" s="306"/>
      <c r="G194" s="307"/>
    </row>
    <row r="195" spans="1:8" s="5" customFormat="1" ht="33" customHeight="1" thickBot="1">
      <c r="A195" s="110" t="s">
        <v>0</v>
      </c>
      <c r="B195" s="111" t="s">
        <v>1</v>
      </c>
      <c r="C195" s="169" t="s">
        <v>206</v>
      </c>
      <c r="D195" s="25" t="s">
        <v>2</v>
      </c>
      <c r="E195" s="25" t="s">
        <v>3</v>
      </c>
      <c r="F195" s="112" t="s">
        <v>213</v>
      </c>
      <c r="G195" s="51" t="s">
        <v>214</v>
      </c>
    </row>
    <row r="196" spans="1:8" ht="30" customHeight="1" thickBot="1">
      <c r="A196" s="148">
        <v>20001</v>
      </c>
      <c r="B196" s="157" t="s">
        <v>175</v>
      </c>
      <c r="C196" s="189" t="s">
        <v>209</v>
      </c>
      <c r="D196" s="144">
        <v>85</v>
      </c>
      <c r="E196" s="165" t="s">
        <v>236</v>
      </c>
      <c r="F196" s="162">
        <f>14.18/D196</f>
        <v>0.1668235294117647</v>
      </c>
      <c r="G196" s="151">
        <f>12.84/D196</f>
        <v>0.15105882352941177</v>
      </c>
    </row>
    <row r="197" spans="1:8" ht="0.75" hidden="1" customHeight="1" thickBot="1">
      <c r="A197" s="148"/>
      <c r="B197" s="158"/>
      <c r="C197" s="21"/>
      <c r="D197" s="146"/>
      <c r="E197" s="165"/>
      <c r="F197" s="155"/>
      <c r="G197" s="152"/>
    </row>
    <row r="198" spans="1:8" ht="30" customHeight="1" thickBot="1">
      <c r="A198" s="145">
        <v>20002</v>
      </c>
      <c r="B198" s="121" t="s">
        <v>176</v>
      </c>
      <c r="C198" s="7" t="s">
        <v>209</v>
      </c>
      <c r="D198" s="11">
        <v>136</v>
      </c>
      <c r="E198" s="161" t="s">
        <v>22</v>
      </c>
      <c r="F198" s="27">
        <v>0</v>
      </c>
      <c r="G198" s="151">
        <f>12.84/D198</f>
        <v>9.4411764705882348E-2</v>
      </c>
    </row>
    <row r="199" spans="1:8" ht="30.75" customHeight="1">
      <c r="A199" s="232">
        <v>20003</v>
      </c>
      <c r="B199" s="248" t="s">
        <v>177</v>
      </c>
      <c r="C199" s="254" t="s">
        <v>209</v>
      </c>
      <c r="D199" s="250">
        <v>9.5</v>
      </c>
      <c r="E199" s="256" t="s">
        <v>238</v>
      </c>
      <c r="F199" s="252">
        <f>15.02/D199</f>
        <v>1.5810526315789473</v>
      </c>
      <c r="G199" s="259">
        <f>12.84/D199</f>
        <v>1.351578947368421</v>
      </c>
    </row>
    <row r="200" spans="1:8" ht="1.5" customHeight="1" thickBot="1">
      <c r="A200" s="233"/>
      <c r="B200" s="249"/>
      <c r="C200" s="255"/>
      <c r="D200" s="251"/>
      <c r="E200" s="257"/>
      <c r="F200" s="253"/>
      <c r="G200" s="260"/>
    </row>
    <row r="201" spans="1:8" ht="30.75" customHeight="1" thickBot="1">
      <c r="A201" s="145">
        <v>20004</v>
      </c>
      <c r="B201" s="121" t="s">
        <v>178</v>
      </c>
      <c r="C201" s="7" t="s">
        <v>209</v>
      </c>
      <c r="D201" s="11">
        <v>12</v>
      </c>
      <c r="E201" s="161" t="s">
        <v>219</v>
      </c>
      <c r="F201" s="27">
        <f>15.02/D201</f>
        <v>1.2516666666666667</v>
      </c>
      <c r="G201" s="151">
        <f>12.84/D201</f>
        <v>1.07</v>
      </c>
    </row>
    <row r="202" spans="1:8" ht="28.5" customHeight="1" thickBot="1">
      <c r="A202" s="145">
        <v>20005</v>
      </c>
      <c r="B202" s="121" t="s">
        <v>179</v>
      </c>
      <c r="C202" s="7" t="s">
        <v>209</v>
      </c>
      <c r="D202" s="11">
        <v>11</v>
      </c>
      <c r="E202" s="161" t="s">
        <v>219</v>
      </c>
      <c r="F202" s="27">
        <f>15.02/D202</f>
        <v>1.3654545454545455</v>
      </c>
      <c r="G202" s="151">
        <f>12.84/D202</f>
        <v>1.1672727272727272</v>
      </c>
    </row>
    <row r="203" spans="1:8" ht="28.5" customHeight="1" thickBot="1">
      <c r="A203" s="145">
        <v>20024</v>
      </c>
      <c r="B203" s="121" t="s">
        <v>180</v>
      </c>
      <c r="C203" s="7" t="s">
        <v>207</v>
      </c>
      <c r="D203" s="11">
        <v>88</v>
      </c>
      <c r="E203" s="161" t="s">
        <v>219</v>
      </c>
      <c r="F203" s="27">
        <f>15.02/D203</f>
        <v>0.17068181818181818</v>
      </c>
      <c r="G203" s="151">
        <f>12.84/D203</f>
        <v>0.1459090909090909</v>
      </c>
    </row>
    <row r="204" spans="1:8" ht="28.5" customHeight="1" thickBot="1">
      <c r="A204" s="145">
        <v>20032</v>
      </c>
      <c r="B204" s="121" t="s">
        <v>181</v>
      </c>
      <c r="C204" s="7" t="s">
        <v>207</v>
      </c>
      <c r="D204" s="11">
        <v>9</v>
      </c>
      <c r="E204" s="161" t="s">
        <v>219</v>
      </c>
      <c r="F204" s="27">
        <v>2.97444</v>
      </c>
      <c r="G204" s="151">
        <f t="shared" ref="G204" si="17">F204*D204</f>
        <v>26.769960000000001</v>
      </c>
    </row>
    <row r="205" spans="1:8" ht="28.5" customHeight="1" thickBot="1">
      <c r="A205" s="145">
        <v>20048</v>
      </c>
      <c r="B205" s="121" t="s">
        <v>182</v>
      </c>
      <c r="C205" s="7" t="s">
        <v>207</v>
      </c>
      <c r="D205" s="11">
        <v>56</v>
      </c>
      <c r="E205" s="161" t="s">
        <v>219</v>
      </c>
      <c r="F205" s="27">
        <f>15.02/D205</f>
        <v>0.26821428571428568</v>
      </c>
      <c r="G205" s="151">
        <f t="shared" ref="G205:G213" si="18">12.84/D205</f>
        <v>0.22928571428571429</v>
      </c>
      <c r="H205" s="1">
        <v>10</v>
      </c>
    </row>
    <row r="206" spans="1:8" ht="28.5" customHeight="1" thickBot="1">
      <c r="A206" s="145">
        <v>20077</v>
      </c>
      <c r="B206" s="121" t="s">
        <v>183</v>
      </c>
      <c r="C206" s="7" t="s">
        <v>207</v>
      </c>
      <c r="D206" s="11">
        <v>70</v>
      </c>
      <c r="E206" s="161" t="s">
        <v>219</v>
      </c>
      <c r="F206" s="27">
        <f>15.02/D206</f>
        <v>0.21457142857142855</v>
      </c>
      <c r="G206" s="151">
        <f t="shared" si="18"/>
        <v>0.18342857142857141</v>
      </c>
    </row>
    <row r="207" spans="1:8" ht="28.5" customHeight="1" thickBot="1">
      <c r="A207" s="145">
        <v>20078</v>
      </c>
      <c r="B207" s="121" t="s">
        <v>184</v>
      </c>
      <c r="C207" s="7" t="s">
        <v>207</v>
      </c>
      <c r="D207" s="11">
        <v>53</v>
      </c>
      <c r="E207" s="161" t="s">
        <v>219</v>
      </c>
      <c r="F207" s="27">
        <f t="shared" ref="F207:F211" si="19">15.02/D207</f>
        <v>0.28339622641509432</v>
      </c>
      <c r="G207" s="151">
        <f t="shared" si="18"/>
        <v>0.24226415094339623</v>
      </c>
    </row>
    <row r="208" spans="1:8" ht="28.5" customHeight="1" thickBot="1">
      <c r="A208" s="145">
        <v>21006</v>
      </c>
      <c r="B208" s="121" t="s">
        <v>185</v>
      </c>
      <c r="C208" s="7" t="s">
        <v>209</v>
      </c>
      <c r="D208" s="11">
        <v>6</v>
      </c>
      <c r="E208" s="161" t="s">
        <v>219</v>
      </c>
      <c r="F208" s="27">
        <f>15.02/D208</f>
        <v>2.5033333333333334</v>
      </c>
      <c r="G208" s="151">
        <f t="shared" si="18"/>
        <v>2.14</v>
      </c>
    </row>
    <row r="209" spans="1:7" ht="28.5" customHeight="1" thickBot="1">
      <c r="A209" s="145">
        <v>22011</v>
      </c>
      <c r="B209" s="121" t="s">
        <v>186</v>
      </c>
      <c r="C209" s="7" t="s">
        <v>209</v>
      </c>
      <c r="D209" s="11">
        <v>65</v>
      </c>
      <c r="E209" s="161" t="s">
        <v>219</v>
      </c>
      <c r="F209" s="27">
        <f t="shared" si="19"/>
        <v>0.23107692307692307</v>
      </c>
      <c r="G209" s="151">
        <f t="shared" si="18"/>
        <v>0.19753846153846152</v>
      </c>
    </row>
    <row r="210" spans="1:7" ht="28.5" customHeight="1" thickBot="1">
      <c r="A210" s="145">
        <v>22012</v>
      </c>
      <c r="B210" s="121" t="s">
        <v>239</v>
      </c>
      <c r="C210" s="7" t="s">
        <v>215</v>
      </c>
      <c r="D210" s="11">
        <v>107</v>
      </c>
      <c r="E210" s="161" t="s">
        <v>219</v>
      </c>
      <c r="F210" s="27">
        <f>15.02/D210</f>
        <v>0.14037383177570092</v>
      </c>
      <c r="G210" s="153">
        <f t="shared" si="18"/>
        <v>0.12</v>
      </c>
    </row>
    <row r="211" spans="1:7" ht="28.5" customHeight="1" thickBot="1">
      <c r="A211" s="145">
        <v>22013</v>
      </c>
      <c r="B211" s="121" t="s">
        <v>187</v>
      </c>
      <c r="C211" s="7" t="s">
        <v>215</v>
      </c>
      <c r="D211" s="11">
        <v>216</v>
      </c>
      <c r="E211" s="161" t="s">
        <v>219</v>
      </c>
      <c r="F211" s="27">
        <f t="shared" si="19"/>
        <v>6.9537037037037036E-2</v>
      </c>
      <c r="G211" s="151">
        <f t="shared" si="18"/>
        <v>5.9444444444444446E-2</v>
      </c>
    </row>
    <row r="212" spans="1:7" ht="33" customHeight="1" thickBot="1">
      <c r="A212" s="145">
        <v>22029</v>
      </c>
      <c r="B212" s="121" t="s">
        <v>188</v>
      </c>
      <c r="C212" s="11" t="s">
        <v>207</v>
      </c>
      <c r="D212" s="11">
        <v>70</v>
      </c>
      <c r="E212" s="161" t="s">
        <v>244</v>
      </c>
      <c r="F212" s="27">
        <f>15.02/D212</f>
        <v>0.21457142857142855</v>
      </c>
      <c r="G212" s="151">
        <f t="shared" si="18"/>
        <v>0.18342857142857141</v>
      </c>
    </row>
    <row r="213" spans="1:7" ht="33" customHeight="1" thickBot="1">
      <c r="A213" s="145">
        <v>22038</v>
      </c>
      <c r="B213" s="121" t="s">
        <v>189</v>
      </c>
      <c r="C213" s="11" t="s">
        <v>209</v>
      </c>
      <c r="D213" s="11">
        <v>12</v>
      </c>
      <c r="E213" s="161" t="s">
        <v>219</v>
      </c>
      <c r="F213" s="27">
        <f>15.02/D213</f>
        <v>1.2516666666666667</v>
      </c>
      <c r="G213" s="151">
        <f t="shared" si="18"/>
        <v>1.07</v>
      </c>
    </row>
    <row r="214" spans="1:7" ht="27.75" customHeight="1" thickBot="1">
      <c r="A214" s="145">
        <v>22060</v>
      </c>
      <c r="B214" s="121" t="s">
        <v>190</v>
      </c>
      <c r="C214" s="11" t="s">
        <v>209</v>
      </c>
      <c r="D214" s="11">
        <v>12</v>
      </c>
      <c r="E214" s="161" t="s">
        <v>226</v>
      </c>
      <c r="F214" s="27">
        <f>14.18/D214</f>
        <v>1.1816666666666666</v>
      </c>
      <c r="G214" s="151">
        <v>0</v>
      </c>
    </row>
    <row r="215" spans="1:7" ht="35.25" customHeight="1" thickBot="1">
      <c r="A215" s="145">
        <v>22079</v>
      </c>
      <c r="B215" s="121" t="s">
        <v>191</v>
      </c>
      <c r="C215" s="11" t="s">
        <v>207</v>
      </c>
      <c r="D215" s="11">
        <v>65</v>
      </c>
      <c r="E215" s="161" t="s">
        <v>245</v>
      </c>
      <c r="F215" s="27">
        <f>15.02/D215</f>
        <v>0.23107692307692307</v>
      </c>
      <c r="G215" s="151">
        <f>12.84/D215</f>
        <v>0.19753846153846152</v>
      </c>
    </row>
    <row r="216" spans="1:7" ht="29.25" customHeight="1" thickBot="1">
      <c r="A216" s="145">
        <v>23009</v>
      </c>
      <c r="B216" s="121" t="s">
        <v>192</v>
      </c>
      <c r="C216" s="11" t="s">
        <v>209</v>
      </c>
      <c r="D216" s="11">
        <v>200</v>
      </c>
      <c r="E216" s="161" t="s">
        <v>22</v>
      </c>
      <c r="F216" s="50">
        <v>0</v>
      </c>
      <c r="G216" s="151">
        <f>12.84/D216</f>
        <v>6.4199999999999993E-2</v>
      </c>
    </row>
    <row r="217" spans="1:7" s="5" customFormat="1" ht="32.25" customHeight="1" thickBot="1">
      <c r="A217" s="110" t="s">
        <v>0</v>
      </c>
      <c r="B217" s="111" t="s">
        <v>1</v>
      </c>
      <c r="C217" s="169" t="s">
        <v>206</v>
      </c>
      <c r="D217" s="25" t="s">
        <v>2</v>
      </c>
      <c r="E217" s="25" t="s">
        <v>3</v>
      </c>
      <c r="F217" s="112" t="s">
        <v>213</v>
      </c>
      <c r="G217" s="51" t="s">
        <v>214</v>
      </c>
    </row>
    <row r="218" spans="1:7" ht="27.75" customHeight="1" thickBot="1">
      <c r="A218" s="147">
        <v>23011</v>
      </c>
      <c r="B218" s="122" t="s">
        <v>193</v>
      </c>
      <c r="C218" s="32" t="s">
        <v>209</v>
      </c>
      <c r="D218" s="32">
        <v>200</v>
      </c>
      <c r="E218" s="50" t="s">
        <v>246</v>
      </c>
      <c r="F218" s="167">
        <f>13.93/D218</f>
        <v>6.9650000000000004E-2</v>
      </c>
      <c r="G218" s="151">
        <v>0</v>
      </c>
    </row>
    <row r="219" spans="1:7" ht="27.75" customHeight="1" thickBot="1">
      <c r="A219" s="84">
        <v>24004</v>
      </c>
      <c r="B219" s="159" t="s">
        <v>194</v>
      </c>
      <c r="C219" s="77" t="s">
        <v>209</v>
      </c>
      <c r="D219" s="77">
        <v>27.5</v>
      </c>
      <c r="E219" s="164" t="s">
        <v>195</v>
      </c>
      <c r="F219" s="168">
        <f>14.18/D219</f>
        <v>0.51563636363636367</v>
      </c>
      <c r="G219" s="259">
        <v>0</v>
      </c>
    </row>
    <row r="220" spans="1:7" ht="15" hidden="1" customHeight="1" thickBot="1">
      <c r="A220" s="148"/>
      <c r="B220" s="158"/>
      <c r="C220" s="144"/>
      <c r="D220" s="149"/>
      <c r="E220" s="165"/>
      <c r="F220" s="156"/>
      <c r="G220" s="260"/>
    </row>
    <row r="221" spans="1:7" ht="30" customHeight="1" thickBot="1">
      <c r="A221" s="145">
        <v>24013</v>
      </c>
      <c r="B221" s="121" t="s">
        <v>196</v>
      </c>
      <c r="C221" s="11" t="s">
        <v>209</v>
      </c>
      <c r="D221" s="11">
        <v>85</v>
      </c>
      <c r="E221" s="161" t="s">
        <v>242</v>
      </c>
      <c r="F221" s="27">
        <f>13.93/D221</f>
        <v>0.16388235294117648</v>
      </c>
      <c r="G221" s="151">
        <f>12.84/D221</f>
        <v>0.15105882352941177</v>
      </c>
    </row>
    <row r="222" spans="1:7" ht="32.25" customHeight="1" thickBot="1">
      <c r="A222" s="197">
        <v>24003</v>
      </c>
      <c r="B222" s="121" t="s">
        <v>197</v>
      </c>
      <c r="C222" s="11" t="s">
        <v>209</v>
      </c>
      <c r="D222" s="11">
        <v>90</v>
      </c>
      <c r="E222" s="161" t="s">
        <v>242</v>
      </c>
      <c r="F222" s="27">
        <f>13.93/D222</f>
        <v>0.15477777777777776</v>
      </c>
      <c r="G222" s="151">
        <f>12.84/D222</f>
        <v>0.14266666666666666</v>
      </c>
    </row>
    <row r="223" spans="1:7" ht="34.5" customHeight="1" thickBot="1">
      <c r="A223" s="145">
        <v>24010</v>
      </c>
      <c r="B223" s="121" t="s">
        <v>198</v>
      </c>
      <c r="C223" s="11" t="s">
        <v>209</v>
      </c>
      <c r="D223" s="11">
        <v>235</v>
      </c>
      <c r="E223" s="161" t="s">
        <v>243</v>
      </c>
      <c r="F223" s="27">
        <f>13.93/D223</f>
        <v>5.9276595744680853E-2</v>
      </c>
      <c r="G223" s="151">
        <f>12.84/D223</f>
        <v>5.4638297872340424E-2</v>
      </c>
    </row>
    <row r="224" spans="1:7" ht="28.5" customHeight="1" thickBot="1">
      <c r="A224" s="145">
        <v>21014</v>
      </c>
      <c r="B224" s="121" t="s">
        <v>199</v>
      </c>
      <c r="C224" s="11" t="s">
        <v>207</v>
      </c>
      <c r="D224" s="7">
        <v>52</v>
      </c>
      <c r="E224" s="161" t="s">
        <v>243</v>
      </c>
      <c r="F224" s="27">
        <f>13.93/D224</f>
        <v>0.26788461538461539</v>
      </c>
      <c r="G224" s="151">
        <f>12.84/D224</f>
        <v>0.24692307692307691</v>
      </c>
    </row>
    <row r="225" spans="1:7" ht="32.25" customHeight="1">
      <c r="A225" s="232">
        <v>110017</v>
      </c>
      <c r="B225" s="248" t="s">
        <v>200</v>
      </c>
      <c r="C225" s="250" t="s">
        <v>209</v>
      </c>
      <c r="D225" s="250">
        <v>7</v>
      </c>
      <c r="E225" s="256" t="s">
        <v>240</v>
      </c>
      <c r="F225" s="252">
        <f>15.02/D225</f>
        <v>2.1457142857142855</v>
      </c>
      <c r="G225" s="259">
        <f>12.84/D225</f>
        <v>1.8342857142857143</v>
      </c>
    </row>
    <row r="226" spans="1:7" ht="0.75" customHeight="1" thickBot="1">
      <c r="A226" s="233"/>
      <c r="B226" s="249"/>
      <c r="C226" s="267"/>
      <c r="D226" s="251"/>
      <c r="E226" s="257"/>
      <c r="F226" s="253"/>
      <c r="G226" s="260"/>
    </row>
    <row r="227" spans="1:7" ht="28.5" customHeight="1">
      <c r="A227" s="232">
        <v>110031</v>
      </c>
      <c r="B227" s="248" t="s">
        <v>201</v>
      </c>
      <c r="C227" s="250" t="s">
        <v>209</v>
      </c>
      <c r="D227" s="250">
        <v>3</v>
      </c>
      <c r="E227" s="256" t="s">
        <v>241</v>
      </c>
      <c r="F227" s="252">
        <f>15.02/D227</f>
        <v>5.0066666666666668</v>
      </c>
      <c r="G227" s="259">
        <f>12.84/D227</f>
        <v>4.28</v>
      </c>
    </row>
    <row r="228" spans="1:7" ht="0.75" customHeight="1" thickBot="1">
      <c r="A228" s="233"/>
      <c r="B228" s="249"/>
      <c r="C228" s="267"/>
      <c r="D228" s="251"/>
      <c r="E228" s="257"/>
      <c r="F228" s="253"/>
      <c r="G228" s="260"/>
    </row>
    <row r="229" spans="1:7" ht="32.25" customHeight="1" thickBot="1">
      <c r="A229" s="145">
        <v>112012</v>
      </c>
      <c r="B229" s="121" t="s">
        <v>202</v>
      </c>
      <c r="C229" s="11" t="s">
        <v>209</v>
      </c>
      <c r="D229" s="11">
        <v>4</v>
      </c>
      <c r="E229" s="161" t="s">
        <v>248</v>
      </c>
      <c r="F229" s="27">
        <f>15.02/D229</f>
        <v>3.7549999999999999</v>
      </c>
      <c r="G229" s="151">
        <f>12.84/D229</f>
        <v>3.21</v>
      </c>
    </row>
    <row r="230" spans="1:7" ht="31.5" customHeight="1" thickBot="1">
      <c r="A230" s="147">
        <v>115013</v>
      </c>
      <c r="B230" s="122" t="s">
        <v>203</v>
      </c>
      <c r="C230" s="32" t="s">
        <v>209</v>
      </c>
      <c r="D230" s="32">
        <v>8</v>
      </c>
      <c r="E230" s="163" t="s">
        <v>249</v>
      </c>
      <c r="F230" s="50">
        <f>15.02/D230</f>
        <v>1.8774999999999999</v>
      </c>
      <c r="G230" s="151">
        <f>12.84/D230</f>
        <v>1.605</v>
      </c>
    </row>
    <row r="231" spans="1:7" ht="36" customHeight="1" thickBot="1">
      <c r="A231" s="94">
        <v>120006</v>
      </c>
      <c r="B231" s="160" t="s">
        <v>204</v>
      </c>
      <c r="C231" s="94" t="s">
        <v>207</v>
      </c>
      <c r="D231" s="94">
        <v>26</v>
      </c>
      <c r="E231" s="166" t="s">
        <v>247</v>
      </c>
      <c r="F231" s="167">
        <f>15.02/D231</f>
        <v>0.57769230769230773</v>
      </c>
      <c r="G231" s="154">
        <f>12.84/D231</f>
        <v>0.49384615384615382</v>
      </c>
    </row>
    <row r="232" spans="1:7" ht="28.5" hidden="1" customHeight="1" thickBot="1">
      <c r="A232" s="191"/>
      <c r="B232" s="192"/>
      <c r="C232" s="193"/>
      <c r="D232" s="193"/>
      <c r="E232" s="194"/>
      <c r="F232" s="195"/>
      <c r="G232" s="153"/>
    </row>
    <row r="233" spans="1:7" ht="33" customHeight="1" thickBot="1">
      <c r="A233" s="198">
        <v>54039</v>
      </c>
      <c r="B233" s="201" t="s">
        <v>252</v>
      </c>
      <c r="C233" s="199" t="s">
        <v>209</v>
      </c>
      <c r="D233" s="199">
        <v>179</v>
      </c>
      <c r="E233" s="202" t="s">
        <v>251</v>
      </c>
      <c r="F233" s="200">
        <f>13.93/179</f>
        <v>7.7821229050279328E-2</v>
      </c>
      <c r="G233" s="196">
        <f>12.84/179</f>
        <v>7.1731843575418994E-2</v>
      </c>
    </row>
  </sheetData>
  <mergeCells count="95">
    <mergeCell ref="G225:G226"/>
    <mergeCell ref="E227:E228"/>
    <mergeCell ref="C227:C228"/>
    <mergeCell ref="C225:C226"/>
    <mergeCell ref="A173:G173"/>
    <mergeCell ref="A194:G194"/>
    <mergeCell ref="B179:B182"/>
    <mergeCell ref="D179:D182"/>
    <mergeCell ref="E179:E182"/>
    <mergeCell ref="F179:F182"/>
    <mergeCell ref="G227:G228"/>
    <mergeCell ref="E225:E226"/>
    <mergeCell ref="A225:A226"/>
    <mergeCell ref="B225:B226"/>
    <mergeCell ref="D225:D226"/>
    <mergeCell ref="F225:F226"/>
    <mergeCell ref="G127:G128"/>
    <mergeCell ref="G129:G130"/>
    <mergeCell ref="G134:G135"/>
    <mergeCell ref="G145:G146"/>
    <mergeCell ref="C129:C130"/>
    <mergeCell ref="E129:E130"/>
    <mergeCell ref="E134:E135"/>
    <mergeCell ref="E145:E146"/>
    <mergeCell ref="F134:F135"/>
    <mergeCell ref="F129:F130"/>
    <mergeCell ref="F127:F128"/>
    <mergeCell ref="D134:D135"/>
    <mergeCell ref="E151:E152"/>
    <mergeCell ref="A145:A147"/>
    <mergeCell ref="B145:B147"/>
    <mergeCell ref="D145:D147"/>
    <mergeCell ref="F145:F147"/>
    <mergeCell ref="D151:D152"/>
    <mergeCell ref="F151:F152"/>
    <mergeCell ref="A153:A154"/>
    <mergeCell ref="B153:B154"/>
    <mergeCell ref="D153:D154"/>
    <mergeCell ref="E153:E154"/>
    <mergeCell ref="F153:F154"/>
    <mergeCell ref="C153:C154"/>
    <mergeCell ref="A1:G1"/>
    <mergeCell ref="G219:G220"/>
    <mergeCell ref="G179:G182"/>
    <mergeCell ref="G199:G200"/>
    <mergeCell ref="G151:G152"/>
    <mergeCell ref="C151:C152"/>
    <mergeCell ref="C134:C135"/>
    <mergeCell ref="C145:C147"/>
    <mergeCell ref="G153:G154"/>
    <mergeCell ref="A179:A182"/>
    <mergeCell ref="A151:A152"/>
    <mergeCell ref="B151:B152"/>
    <mergeCell ref="B51:B53"/>
    <mergeCell ref="D51:D53"/>
    <mergeCell ref="A134:A135"/>
    <mergeCell ref="B134:B135"/>
    <mergeCell ref="A227:A228"/>
    <mergeCell ref="B227:B228"/>
    <mergeCell ref="D227:D228"/>
    <mergeCell ref="F227:F228"/>
    <mergeCell ref="A199:A200"/>
    <mergeCell ref="B199:B200"/>
    <mergeCell ref="D199:D200"/>
    <mergeCell ref="F199:F200"/>
    <mergeCell ref="C199:C200"/>
    <mergeCell ref="E199:E200"/>
    <mergeCell ref="C125:C126"/>
    <mergeCell ref="A129:A130"/>
    <mergeCell ref="B129:B130"/>
    <mergeCell ref="D129:D130"/>
    <mergeCell ref="D127:D128"/>
    <mergeCell ref="E125:E126"/>
    <mergeCell ref="C127:C128"/>
    <mergeCell ref="E127:E128"/>
    <mergeCell ref="A101:G101"/>
    <mergeCell ref="E123:E124"/>
    <mergeCell ref="C123:C124"/>
    <mergeCell ref="A125:A126"/>
    <mergeCell ref="B125:B126"/>
    <mergeCell ref="B123:B124"/>
    <mergeCell ref="D123:D124"/>
    <mergeCell ref="F123:F124"/>
    <mergeCell ref="D125:D126"/>
    <mergeCell ref="F125:F126"/>
    <mergeCell ref="A123:A124"/>
    <mergeCell ref="A127:A128"/>
    <mergeCell ref="B127:B128"/>
    <mergeCell ref="A3:A4"/>
    <mergeCell ref="B3:B4"/>
    <mergeCell ref="D3:D4"/>
    <mergeCell ref="F3:F4"/>
    <mergeCell ref="G3:G4"/>
    <mergeCell ref="E3:E4"/>
    <mergeCell ref="C3:C4"/>
  </mergeCells>
  <pageMargins left="0.73" right="0.70866141732283472" top="0.66" bottom="0.74803149606299213" header="0.38" footer="0.31496062992125984"/>
  <pageSetup paperSize="9" scale="80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2020-01-14T15:02:18Z</dcterms:modified>
</cp:coreProperties>
</file>